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 '!$A$1:$L$51</definedName>
    <definedName name="_xlnm.Print_Area" localSheetId="2">'PLAN RASHODA I IZDATAKA'!$A$1:$S$97</definedName>
  </definedNames>
  <calcPr fullCalcOnLoad="1"/>
</workbook>
</file>

<file path=xl/sharedStrings.xml><?xml version="1.0" encoding="utf-8"?>
<sst xmlns="http://schemas.openxmlformats.org/spreadsheetml/2006/main" count="316" uniqueCount="119">
  <si>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</si>
  <si>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</si>
  <si>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</si>
  <si>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</si>
  <si>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</si>
  <si>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</si>
  <si>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</si>
  <si>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</si>
  <si>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</si>
  <si>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</si>
  <si>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</si>
  <si>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</si>
  <si>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</si>
  <si>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</si>
  <si>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</si>
  <si>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</si>
  <si>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</si>
  <si>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</si>
  <si>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</si>
  <si>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</si>
  <si>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</si>
  <si>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</si>
  <si>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</si>
  <si>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</si>
  <si>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</si>
  <si>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</si>
  <si>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</si>
  <si>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</si>
  <si>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</si>
  <si>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</si>
  <si>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</si>
  <si>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</si>
  <si>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</si>
  <si>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</si>
  <si>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</si>
  <si>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</si>
  <si>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</si>
  <si>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</si>
  <si>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</si>
  <si>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</si>
  <si>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</si>
  <si>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</si>
  <si>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</si>
  <si>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</si>
  <si>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</si>
  <si>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</si>
  <si>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</si>
  <si>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</si>
  <si>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</si>
  <si>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</si>
  <si>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  HZZO</t>
  </si>
  <si>
    <t>Prihodi za posebne namjene sufinanciranje</t>
  </si>
  <si>
    <t xml:space="preserve">                                                                                  </t>
  </si>
  <si>
    <t>Aktivnost :projekt pomoćnici</t>
  </si>
  <si>
    <t>PRIJEDLOG PLANA ZA 2019.</t>
  </si>
  <si>
    <t>Opći prihodi i primici MZO</t>
  </si>
  <si>
    <t>MZO</t>
  </si>
  <si>
    <t>Naknade građanima i kućanstvima</t>
  </si>
  <si>
    <t>Aktivnost :aministrativno, tehničko i stručno osoblje</t>
  </si>
  <si>
    <t>Prihodi za posebne namjene   HZZ</t>
  </si>
  <si>
    <t>Projekcija plana 
za 2022.</t>
  </si>
  <si>
    <t xml:space="preserve">PRIJEDLOG FINANCIJSKOG PLANA OŠ TONE PERUŠKA  ZA 2021. I                                                                                                                                               PROJEKCIJA PLANA ZA  2022. I 2023. GODINU                                                                                                                                      </t>
  </si>
  <si>
    <t>Prijedlog plana 
za 2021.</t>
  </si>
  <si>
    <t>Projekcija plana 
za 2023.</t>
  </si>
  <si>
    <t>PLAN PRIHODA I PRIMITAKA</t>
  </si>
  <si>
    <t>2021.</t>
  </si>
  <si>
    <t>67 / Tekuće pomoći iz proračuna decentralizacija</t>
  </si>
  <si>
    <t>65 / Ostali nespo.Prihodi-sufinanciranje</t>
  </si>
  <si>
    <t>66 / Prihodi od pruženih usluga i donacije</t>
  </si>
  <si>
    <t>63 / Prihodi za finan.rashoda posl.</t>
  </si>
  <si>
    <t>67 / Prih.za fin. ras.poslovanja Grad Pula</t>
  </si>
  <si>
    <t>67 / Prihodi grad Pula - shema voće</t>
  </si>
  <si>
    <t>67 / Pomoći pomoćnici EU</t>
  </si>
  <si>
    <t>63 / Prihodi državni i žup. proračun</t>
  </si>
  <si>
    <t>Ukupno prihodi i primici za 2021.</t>
  </si>
  <si>
    <t>2022.</t>
  </si>
  <si>
    <t>Ukupno prihodi i primici za 2022.</t>
  </si>
  <si>
    <t>2023.</t>
  </si>
  <si>
    <t>Ukupno prihodi i primici za 2023.</t>
  </si>
  <si>
    <t>PROJEKCIJA PLANA ZA 2021.</t>
  </si>
  <si>
    <t>PROJEKCIJA PLANA ZA 2022.</t>
  </si>
  <si>
    <t>Višak iz 2020</t>
  </si>
  <si>
    <t>VIŠAK IZ PRETHODNE GODINE +15.000 KN</t>
  </si>
  <si>
    <t>KLASA: 400-02/20-01/01</t>
  </si>
  <si>
    <t>URBROJ: 2168/01-55-50/20-01</t>
  </si>
  <si>
    <t>PRIJEDLOG PLANA ZA 2021.</t>
  </si>
  <si>
    <t>PROJEKCIJA PLANA ZA 2023.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</si>
  <si>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</si>
  <si>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</si>
  <si>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</si>
  <si>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</si>
  <si>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</si>
  <si>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</si>
  <si>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</si>
  <si>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Ostali financijski rashodi</t>
  </si>
  <si>
    <t>Postrojenja i oprema</t>
  </si>
  <si>
    <t>Nematerijalna proizvedena imovina</t>
  </si>
  <si>
    <t>Knjige, umj.djela,ostale izložb.vrijed.</t>
  </si>
  <si>
    <t>Naknade troš.osobama izvan rad.odnosa</t>
  </si>
  <si>
    <t>U Puli, 28.12.2020.</t>
  </si>
  <si>
    <t>Predsjednica Školskog odbora:</t>
  </si>
  <si>
    <t>Daniela Toffetti</t>
  </si>
  <si>
    <t>652 /Ostali nespom. prihodi</t>
  </si>
  <si>
    <t>634 /Ost.pr.za pos.namjene HZZ</t>
  </si>
  <si>
    <t>632 / Tek.pomoći od međunarodnih organizacija</t>
  </si>
  <si>
    <t>652 / Pr.ref.štete od osiguranja</t>
  </si>
  <si>
    <t>652 /Ostali nespo. prihodi-sufin.</t>
  </si>
  <si>
    <t>661 /Prihodi od pruženih usluga</t>
  </si>
  <si>
    <t>663 / Tekuće donacije od fiz.osoba</t>
  </si>
  <si>
    <t>663 / Tekuće donacije od trg.društava</t>
  </si>
  <si>
    <t>663 / Kapitalne donacije od trg.društava</t>
  </si>
  <si>
    <t>636 / Prihodi državni proračun</t>
  </si>
  <si>
    <t>636/prihodi državni proračun</t>
  </si>
  <si>
    <t>671 / Pomoći pomoćnici EU</t>
  </si>
  <si>
    <t>671 / Prihodi grad Pula - shema voće</t>
  </si>
  <si>
    <t>636 / Prihodi žup.proračun</t>
  </si>
  <si>
    <t>671 / Prih.za fin. ras.poslovanja Grad Pula</t>
  </si>
  <si>
    <t>636 / Prih.za fin.ras.poslovanja soc.prog ostali gradovi</t>
  </si>
  <si>
    <t>636 / Prih.za fin.ras.poslovanja soc.prog ostale općine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</si>
</sst>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5" fillId="0" borderId="24" xfId="0" applyFont="1" applyBorder="1" applyAlignment="1">
      <alignment vertical="top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1" fontId="46" fillId="27" borderId="28" xfId="0" applyNumberFormat="1" applyFont="1" applyFill="1" applyBorder="1" applyAlignment="1">
      <alignment horizontal="right" vertical="top" wrapText="1"/>
    </xf>
    <xf numFmtId="1" fontId="46" fillId="27" borderId="18" xfId="0" applyNumberFormat="1" applyFont="1" applyFill="1" applyBorder="1" applyAlignment="1">
      <alignment horizontal="left" wrapText="1"/>
    </xf>
    <xf numFmtId="1" fontId="47" fillId="0" borderId="23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8" fillId="0" borderId="29" xfId="0" applyNumberFormat="1" applyFont="1" applyFill="1" applyBorder="1" applyAlignment="1" applyProtection="1">
      <alignment wrapText="1"/>
      <protection/>
    </xf>
    <xf numFmtId="3" fontId="49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7" fillId="0" borderId="29" xfId="0" applyNumberFormat="1" applyFont="1" applyFill="1" applyBorder="1" applyAlignment="1" applyProtection="1">
      <alignment/>
      <protection/>
    </xf>
    <xf numFmtId="0" fontId="50" fillId="0" borderId="32" xfId="0" applyNumberFormat="1" applyFont="1" applyFill="1" applyBorder="1" applyAlignment="1" applyProtection="1">
      <alignment horizontal="left"/>
      <protection/>
    </xf>
    <xf numFmtId="0" fontId="50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wrapText="1"/>
      <protection/>
    </xf>
    <xf numFmtId="3" fontId="49" fillId="0" borderId="33" xfId="0" applyNumberFormat="1" applyFont="1" applyFill="1" applyBorder="1" applyAlignment="1" applyProtection="1">
      <alignment/>
      <protection/>
    </xf>
    <xf numFmtId="3" fontId="49" fillId="0" borderId="31" xfId="0" applyNumberFormat="1" applyFont="1" applyFill="1" applyBorder="1" applyAlignment="1" applyProtection="1">
      <alignment/>
      <protection/>
    </xf>
    <xf numFmtId="0" fontId="48" fillId="0" borderId="29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horizontal="center"/>
      <protection/>
    </xf>
    <xf numFmtId="0" fontId="48" fillId="0" borderId="31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47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2" xfId="0" applyNumberFormat="1" applyFont="1" applyFill="1" applyBorder="1" applyAlignment="1" applyProtection="1">
      <alignment horizontal="left"/>
      <protection/>
    </xf>
    <xf numFmtId="0" fontId="50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3" fontId="47" fillId="28" borderId="29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7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47" fillId="28" borderId="32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6" fillId="22" borderId="29" xfId="0" applyNumberFormat="1" applyFont="1" applyFill="1" applyBorder="1" applyAlignment="1" applyProtection="1">
      <alignment horizontal="center" vertical="center" wrapText="1"/>
      <protection/>
    </xf>
    <xf numFmtId="0" fontId="26" fillId="28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6" xfId="0" applyNumberFormat="1" applyFont="1" applyFill="1" applyBorder="1" applyAlignment="1" applyProtection="1">
      <alignment/>
      <protection/>
    </xf>
    <xf numFmtId="0" fontId="45" fillId="28" borderId="24" xfId="0" applyFont="1" applyFill="1" applyBorder="1" applyAlignment="1">
      <alignment vertical="top" wrapText="1"/>
    </xf>
    <xf numFmtId="3" fontId="49" fillId="28" borderId="33" xfId="0" applyNumberFormat="1" applyFont="1" applyFill="1" applyBorder="1" applyAlignment="1">
      <alignment vertical="center"/>
    </xf>
    <xf numFmtId="3" fontId="49" fillId="28" borderId="33" xfId="0" applyNumberFormat="1" applyFont="1" applyFill="1" applyBorder="1" applyAlignment="1" applyProtection="1">
      <alignment/>
      <protection/>
    </xf>
    <xf numFmtId="4" fontId="57" fillId="22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30" xfId="0" applyNumberFormat="1" applyFont="1" applyFill="1" applyBorder="1" applyAlignment="1" applyProtection="1">
      <alignment/>
      <protection/>
    </xf>
    <xf numFmtId="3" fontId="58" fillId="0" borderId="17" xfId="0" applyNumberFormat="1" applyFont="1" applyFill="1" applyBorder="1" applyAlignment="1" applyProtection="1">
      <alignment horizontal="right" wrapText="1"/>
      <protection/>
    </xf>
    <xf numFmtId="1" fontId="46" fillId="0" borderId="28" xfId="0" applyNumberFormat="1" applyFont="1" applyFill="1" applyBorder="1" applyAlignment="1">
      <alignment horizontal="right" vertical="top" wrapText="1"/>
    </xf>
    <xf numFmtId="1" fontId="46" fillId="0" borderId="18" xfId="0" applyNumberFormat="1" applyFont="1" applyFill="1" applyBorder="1" applyAlignment="1">
      <alignment horizontal="left" wrapText="1"/>
    </xf>
    <xf numFmtId="0" fontId="46" fillId="0" borderId="22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vertical="center" wrapText="1"/>
    </xf>
    <xf numFmtId="0" fontId="45" fillId="0" borderId="42" xfId="0" applyFont="1" applyBorder="1" applyAlignment="1">
      <alignment horizontal="left" vertical="top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top" wrapText="1"/>
    </xf>
    <xf numFmtId="3" fontId="21" fillId="0" borderId="17" xfId="0" applyNumberFormat="1" applyFont="1" applyBorder="1" applyAlignment="1">
      <alignment/>
    </xf>
    <xf numFmtId="3" fontId="21" fillId="28" borderId="17" xfId="0" applyNumberFormat="1" applyFont="1" applyFill="1" applyBorder="1" applyAlignment="1">
      <alignment/>
    </xf>
    <xf numFmtId="3" fontId="21" fillId="0" borderId="35" xfId="0" applyNumberFormat="1" applyFont="1" applyBorder="1" applyAlignment="1">
      <alignment/>
    </xf>
    <xf numFmtId="1" fontId="21" fillId="0" borderId="46" xfId="0" applyNumberFormat="1" applyFont="1" applyBorder="1" applyAlignment="1">
      <alignment wrapText="1"/>
    </xf>
    <xf numFmtId="3" fontId="21" fillId="0" borderId="47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8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9" fillId="0" borderId="0" xfId="0" applyFont="1" applyBorder="1" applyAlignment="1" quotePrefix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59" fillId="0" borderId="16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 applyProtection="1">
      <alignment/>
      <protection/>
    </xf>
    <xf numFmtId="3" fontId="57" fillId="0" borderId="29" xfId="0" applyNumberFormat="1" applyFont="1" applyFill="1" applyBorder="1" applyAlignment="1" applyProtection="1">
      <alignment/>
      <protection/>
    </xf>
    <xf numFmtId="0" fontId="47" fillId="22" borderId="17" xfId="0" applyNumberFormat="1" applyFont="1" applyFill="1" applyBorder="1" applyAlignment="1" applyProtection="1">
      <alignment horizontal="center" vertical="center" wrapText="1"/>
      <protection/>
    </xf>
    <xf numFmtId="0" fontId="47" fillId="22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7" fillId="28" borderId="32" xfId="0" applyNumberFormat="1" applyFont="1" applyFill="1" applyBorder="1" applyAlignment="1" applyProtection="1">
      <alignment horizontal="center" vertical="center" wrapText="1"/>
      <protection/>
    </xf>
    <xf numFmtId="0" fontId="47" fillId="28" borderId="17" xfId="0" applyNumberFormat="1" applyFont="1" applyFill="1" applyBorder="1" applyAlignment="1" applyProtection="1">
      <alignment horizontal="center" vertical="center" wrapText="1"/>
      <protection/>
    </xf>
    <xf numFmtId="3" fontId="21" fillId="0" borderId="34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28" borderId="34" xfId="0" applyNumberFormat="1" applyFont="1" applyFill="1" applyBorder="1" applyAlignment="1">
      <alignment horizontal="right"/>
    </xf>
    <xf numFmtId="3" fontId="60" fillId="0" borderId="17" xfId="0" applyNumberFormat="1" applyFont="1" applyFill="1" applyBorder="1" applyAlignment="1" applyProtection="1">
      <alignment/>
      <protection/>
    </xf>
    <xf numFmtId="3" fontId="60" fillId="28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1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2" fillId="0" borderId="15" xfId="0" applyNumberFormat="1" applyFont="1" applyFill="1" applyBorder="1" applyAlignment="1" applyProtection="1">
      <alignment horizontal="left" vertical="center" wrapText="1"/>
      <protection/>
    </xf>
    <xf numFmtId="0" fontId="62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3" fontId="22" fillId="0" borderId="22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0" fontId="37" fillId="0" borderId="22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28" fillId="0" borderId="52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3" fontId="47" fillId="28" borderId="17" xfId="0" applyNumberFormat="1" applyFont="1" applyFill="1" applyBorder="1" applyAlignment="1">
      <alignment/>
    </xf>
    <xf numFmtId="0" fontId="47" fillId="0" borderId="17" xfId="0" applyNumberFormat="1" applyFont="1" applyBorder="1" applyAlignment="1">
      <alignment horizontal="left"/>
    </xf>
    <xf numFmtId="0" fontId="47" fillId="0" borderId="31" xfId="0" applyNumberFormat="1" applyFont="1" applyBorder="1" applyAlignment="1">
      <alignment horizontal="center"/>
    </xf>
    <xf numFmtId="0" fontId="47" fillId="0" borderId="31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47" fillId="28" borderId="31" xfId="0" applyNumberFormat="1" applyFont="1" applyFill="1" applyBorder="1" applyAlignment="1" applyProtection="1">
      <alignment/>
      <protection/>
    </xf>
    <xf numFmtId="3" fontId="47" fillId="0" borderId="17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  <xf numFmtId="3" fontId="47" fillId="28" borderId="33" xfId="0" applyNumberFormat="1" applyFont="1" applyFill="1" applyBorder="1" applyAlignment="1">
      <alignment vertical="center"/>
    </xf>
    <xf numFmtId="3" fontId="21" fillId="28" borderId="17" xfId="0" applyNumberFormat="1" applyFont="1" applyFill="1" applyBorder="1" applyAlignment="1">
      <alignment horizontal="right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572375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57237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72875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7287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3" customWidth="1"/>
    <col min="5" max="5" width="44.7109375" style="1" customWidth="1"/>
    <col min="6" max="6" width="15.140625" style="1" bestFit="1" customWidth="1"/>
    <col min="7" max="7" width="15.7109375" style="1" customWidth="1"/>
    <col min="8" max="8" width="16.421875" style="1" customWidth="1"/>
    <col min="9" max="16384" width="11.421875" style="1" customWidth="1"/>
  </cols>
  <sheetData>
    <row r="1" spans="1:7" ht="48" customHeight="1">
      <c r="A1" s="195" t="s">
        <v>61</v>
      </c>
      <c r="B1" s="195"/>
      <c r="C1" s="195"/>
      <c r="D1" s="195"/>
      <c r="E1" s="195"/>
      <c r="F1" s="195"/>
      <c r="G1" s="195"/>
    </row>
    <row r="2" spans="1:7" s="46" customFormat="1" ht="26.25" customHeight="1">
      <c r="A2" s="195" t="s">
        <v>30</v>
      </c>
      <c r="B2" s="195"/>
      <c r="C2" s="195"/>
      <c r="D2" s="195"/>
      <c r="E2" s="195"/>
      <c r="F2" s="195"/>
      <c r="G2" s="208"/>
    </row>
    <row r="3" spans="1:7" ht="25.5" customHeight="1">
      <c r="A3" s="195"/>
      <c r="B3" s="195"/>
      <c r="C3" s="195"/>
      <c r="D3" s="195"/>
      <c r="E3" s="195"/>
      <c r="F3" s="195"/>
      <c r="G3" s="195"/>
    </row>
    <row r="4" spans="1:5" ht="9" customHeight="1">
      <c r="A4" s="47"/>
      <c r="B4" s="48"/>
      <c r="C4" s="48"/>
      <c r="D4" s="48"/>
      <c r="E4" s="48"/>
    </row>
    <row r="5" spans="1:8" ht="36" customHeight="1">
      <c r="A5" s="49"/>
      <c r="B5" s="50"/>
      <c r="C5" s="50"/>
      <c r="D5" s="51"/>
      <c r="E5" s="52"/>
      <c r="F5" s="53" t="s">
        <v>62</v>
      </c>
      <c r="G5" s="54" t="s">
        <v>60</v>
      </c>
      <c r="H5" s="54" t="s">
        <v>63</v>
      </c>
    </row>
    <row r="6" spans="1:8" ht="27.75" customHeight="1">
      <c r="A6" s="200" t="s">
        <v>31</v>
      </c>
      <c r="B6" s="199"/>
      <c r="C6" s="199"/>
      <c r="D6" s="199"/>
      <c r="E6" s="207"/>
      <c r="F6" s="91">
        <v>7210460</v>
      </c>
      <c r="G6" s="91">
        <v>7210460</v>
      </c>
      <c r="H6" s="91">
        <v>7210460</v>
      </c>
    </row>
    <row r="7" spans="1:8" ht="22.5" customHeight="1">
      <c r="A7" s="200" t="s">
        <v>0</v>
      </c>
      <c r="B7" s="199"/>
      <c r="C7" s="199"/>
      <c r="D7" s="199"/>
      <c r="E7" s="207"/>
      <c r="F7" s="91">
        <v>7210460</v>
      </c>
      <c r="G7" s="91">
        <v>7210460</v>
      </c>
      <c r="H7" s="91">
        <v>7210460</v>
      </c>
    </row>
    <row r="8" spans="1:8" ht="22.5" customHeight="1">
      <c r="A8" s="209" t="s">
        <v>1</v>
      </c>
      <c r="B8" s="207"/>
      <c r="C8" s="207"/>
      <c r="D8" s="207"/>
      <c r="E8" s="207"/>
      <c r="F8" s="90">
        <v>0</v>
      </c>
      <c r="G8" s="90">
        <v>0</v>
      </c>
      <c r="H8" s="90">
        <v>0</v>
      </c>
    </row>
    <row r="9" spans="1:8" ht="22.5" customHeight="1">
      <c r="A9" s="68" t="s">
        <v>32</v>
      </c>
      <c r="B9" s="55"/>
      <c r="C9" s="55"/>
      <c r="D9" s="55"/>
      <c r="E9" s="55"/>
      <c r="F9" s="91">
        <v>7225460</v>
      </c>
      <c r="G9" s="91">
        <v>7225460</v>
      </c>
      <c r="H9" s="91">
        <v>7225460</v>
      </c>
    </row>
    <row r="10" spans="1:8" ht="22.5" customHeight="1">
      <c r="A10" s="198" t="s">
        <v>2</v>
      </c>
      <c r="B10" s="199"/>
      <c r="C10" s="199"/>
      <c r="D10" s="199"/>
      <c r="E10" s="210"/>
      <c r="F10" s="90">
        <v>7054160</v>
      </c>
      <c r="G10" s="90">
        <v>7054160</v>
      </c>
      <c r="H10" s="90">
        <v>7054160</v>
      </c>
    </row>
    <row r="11" spans="1:8" ht="22.5" customHeight="1">
      <c r="A11" s="209" t="s">
        <v>3</v>
      </c>
      <c r="B11" s="207"/>
      <c r="C11" s="207"/>
      <c r="D11" s="207"/>
      <c r="E11" s="207"/>
      <c r="F11" s="90">
        <v>171300</v>
      </c>
      <c r="G11" s="90">
        <v>171300</v>
      </c>
      <c r="H11" s="90">
        <v>171300</v>
      </c>
    </row>
    <row r="12" spans="1:8" ht="22.5" customHeight="1">
      <c r="A12" s="198" t="s">
        <v>4</v>
      </c>
      <c r="B12" s="199"/>
      <c r="C12" s="199"/>
      <c r="D12" s="199"/>
      <c r="E12" s="199"/>
      <c r="F12" s="154">
        <v>-15000</v>
      </c>
      <c r="G12" s="154">
        <v>-15000</v>
      </c>
      <c r="H12" s="154">
        <v>-15000</v>
      </c>
    </row>
    <row r="13" spans="1:7" ht="25.5" customHeight="1">
      <c r="A13" s="195"/>
      <c r="B13" s="196"/>
      <c r="C13" s="196"/>
      <c r="D13" s="196"/>
      <c r="E13" s="196"/>
      <c r="F13" s="197"/>
      <c r="G13" s="197"/>
    </row>
    <row r="14" spans="1:8" ht="27.75" customHeight="1">
      <c r="A14" s="49"/>
      <c r="B14" s="50"/>
      <c r="C14" s="50"/>
      <c r="D14" s="51"/>
      <c r="E14" s="52"/>
      <c r="F14" s="53" t="s">
        <v>62</v>
      </c>
      <c r="G14" s="54" t="s">
        <v>60</v>
      </c>
      <c r="H14" s="54" t="s">
        <v>63</v>
      </c>
    </row>
    <row r="15" spans="1:8" ht="22.5" customHeight="1">
      <c r="A15" s="201" t="s">
        <v>48</v>
      </c>
      <c r="B15" s="202"/>
      <c r="C15" s="202"/>
      <c r="D15" s="202"/>
      <c r="E15" s="203"/>
      <c r="F15" s="182">
        <v>15000</v>
      </c>
      <c r="G15" s="182">
        <v>15000</v>
      </c>
      <c r="H15" s="182">
        <v>15000</v>
      </c>
    </row>
    <row r="16" spans="1:7" s="41" customFormat="1" ht="25.5" customHeight="1">
      <c r="A16" s="204" t="s">
        <v>82</v>
      </c>
      <c r="B16" s="205"/>
      <c r="C16" s="205"/>
      <c r="D16" s="205"/>
      <c r="E16" s="205"/>
      <c r="F16" s="206"/>
      <c r="G16" s="206"/>
    </row>
    <row r="17" spans="1:8" s="41" customFormat="1" ht="27.75" customHeight="1">
      <c r="A17" s="49"/>
      <c r="B17" s="50"/>
      <c r="C17" s="50"/>
      <c r="D17" s="51"/>
      <c r="E17" s="52"/>
      <c r="F17" s="53" t="s">
        <v>62</v>
      </c>
      <c r="G17" s="54" t="s">
        <v>60</v>
      </c>
      <c r="H17" s="54" t="s">
        <v>63</v>
      </c>
    </row>
    <row r="18" spans="1:8" s="41" customFormat="1" ht="22.5" customHeight="1">
      <c r="A18" s="200" t="s">
        <v>5</v>
      </c>
      <c r="B18" s="199"/>
      <c r="C18" s="199"/>
      <c r="D18" s="199"/>
      <c r="E18" s="199"/>
      <c r="F18" s="56"/>
      <c r="G18" s="56"/>
      <c r="H18" s="56"/>
    </row>
    <row r="19" spans="1:8" s="41" customFormat="1" ht="22.5" customHeight="1">
      <c r="A19" s="200" t="s">
        <v>6</v>
      </c>
      <c r="B19" s="199"/>
      <c r="C19" s="199"/>
      <c r="D19" s="199"/>
      <c r="E19" s="199"/>
      <c r="F19" s="56"/>
      <c r="G19" s="56"/>
      <c r="H19" s="56"/>
    </row>
    <row r="20" spans="1:8" s="41" customFormat="1" ht="22.5" customHeight="1">
      <c r="A20" s="198" t="s">
        <v>7</v>
      </c>
      <c r="B20" s="199"/>
      <c r="C20" s="199"/>
      <c r="D20" s="199"/>
      <c r="E20" s="199"/>
      <c r="F20" s="56"/>
      <c r="G20" s="56"/>
      <c r="H20" s="56"/>
    </row>
    <row r="21" spans="1:8" s="41" customFormat="1" ht="15" customHeight="1">
      <c r="A21" s="58"/>
      <c r="B21" s="59"/>
      <c r="C21" s="57"/>
      <c r="D21" s="60"/>
      <c r="E21" s="59"/>
      <c r="F21" s="61"/>
      <c r="G21" s="61"/>
      <c r="H21" s="61"/>
    </row>
    <row r="22" spans="1:8" s="41" customFormat="1" ht="22.5" customHeight="1">
      <c r="A22" s="198" t="s">
        <v>8</v>
      </c>
      <c r="B22" s="199"/>
      <c r="C22" s="199"/>
      <c r="D22" s="199"/>
      <c r="E22" s="199"/>
      <c r="F22" s="56">
        <f>SUM(F12,F15,F20)</f>
        <v>0</v>
      </c>
      <c r="G22" s="56">
        <f>SUM(G12,G15,G20)</f>
        <v>0</v>
      </c>
      <c r="H22" s="56">
        <f>SUM(H12,H15,H20)</f>
        <v>0</v>
      </c>
    </row>
    <row r="23" spans="1:5" s="41" customFormat="1" ht="18" customHeight="1">
      <c r="A23" s="62"/>
      <c r="B23" s="48"/>
      <c r="C23" s="48"/>
      <c r="D23" s="48"/>
      <c r="E23" s="48"/>
    </row>
    <row r="24" spans="5:6" ht="12.75">
      <c r="E24" s="127"/>
      <c r="F24" s="42"/>
    </row>
    <row r="25" spans="5:7" ht="12.75">
      <c r="E25"/>
      <c r="G25" s="128"/>
    </row>
    <row r="26" ht="12.75">
      <c r="E26" s="127"/>
    </row>
    <row r="27" ht="12.75">
      <c r="E27"/>
    </row>
    <row r="28" ht="12.75">
      <c r="E28" s="127"/>
    </row>
    <row r="29" ht="12.75">
      <c r="E29"/>
    </row>
    <row r="30" ht="12.75">
      <c r="E30" s="42"/>
    </row>
    <row r="31" ht="12.75">
      <c r="E31"/>
    </row>
    <row r="32" ht="12.75">
      <c r="E32" s="128"/>
    </row>
  </sheetData>
  <sheetProtection/>
  <mergeCells count="16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6.281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3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95" t="s">
        <v>64</v>
      </c>
      <c r="B1" s="195"/>
      <c r="C1" s="195"/>
      <c r="D1" s="195"/>
      <c r="E1" s="195"/>
      <c r="F1" s="195"/>
      <c r="G1" s="195"/>
      <c r="H1" s="195"/>
      <c r="I1" s="195"/>
    </row>
    <row r="2" spans="1:9" s="2" customFormat="1" ht="13.5" thickBot="1">
      <c r="A2" s="9"/>
      <c r="H2" s="142"/>
      <c r="I2" s="10" t="s">
        <v>9</v>
      </c>
    </row>
    <row r="3" spans="1:9" s="2" customFormat="1" ht="24.75" thickBot="1">
      <c r="A3" s="80" t="s">
        <v>10</v>
      </c>
      <c r="B3" s="216" t="s">
        <v>65</v>
      </c>
      <c r="C3" s="217"/>
      <c r="D3" s="217"/>
      <c r="E3" s="217"/>
      <c r="F3" s="217"/>
      <c r="G3" s="217"/>
      <c r="H3" s="217"/>
      <c r="I3" s="218"/>
    </row>
    <row r="4" spans="1:9" s="2" customFormat="1" ht="60.75" thickBot="1">
      <c r="A4" s="81" t="s">
        <v>11</v>
      </c>
      <c r="B4" s="77" t="s">
        <v>12</v>
      </c>
      <c r="C4" s="78" t="s">
        <v>13</v>
      </c>
      <c r="D4" s="78" t="s">
        <v>14</v>
      </c>
      <c r="E4" s="78" t="s">
        <v>15</v>
      </c>
      <c r="F4" s="78" t="s">
        <v>16</v>
      </c>
      <c r="G4" s="78" t="s">
        <v>17</v>
      </c>
      <c r="H4" s="143" t="s">
        <v>56</v>
      </c>
      <c r="I4" s="79" t="s">
        <v>18</v>
      </c>
    </row>
    <row r="5" spans="1:9" s="2" customFormat="1" ht="28.5" customHeight="1">
      <c r="A5" s="76" t="s">
        <v>107</v>
      </c>
      <c r="B5" s="121"/>
      <c r="C5" s="122">
        <v>8000</v>
      </c>
      <c r="D5" s="122"/>
      <c r="E5" s="122"/>
      <c r="F5" s="122"/>
      <c r="G5" s="122"/>
      <c r="H5" s="144"/>
      <c r="I5" s="123"/>
    </row>
    <row r="6" spans="1:9" s="2" customFormat="1" ht="28.5" customHeight="1">
      <c r="A6" s="76" t="s">
        <v>106</v>
      </c>
      <c r="B6" s="121"/>
      <c r="C6" s="70"/>
      <c r="D6" s="124">
        <v>430000</v>
      </c>
      <c r="E6" s="122"/>
      <c r="F6" s="122"/>
      <c r="G6" s="122"/>
      <c r="H6" s="144"/>
      <c r="I6" s="123"/>
    </row>
    <row r="7" spans="1:11" s="2" customFormat="1" ht="24" customHeight="1">
      <c r="A7" s="76" t="s">
        <v>105</v>
      </c>
      <c r="B7" s="121"/>
      <c r="C7" s="70"/>
      <c r="D7" s="124"/>
      <c r="E7" s="122"/>
      <c r="F7" s="122"/>
      <c r="G7" s="122">
        <v>10000</v>
      </c>
      <c r="H7" s="144"/>
      <c r="I7" s="123"/>
      <c r="K7" s="139"/>
    </row>
    <row r="8" spans="1:9" s="2" customFormat="1" ht="24" customHeight="1">
      <c r="A8" s="149" t="s">
        <v>104</v>
      </c>
      <c r="B8" s="121"/>
      <c r="C8" s="70"/>
      <c r="D8" s="124"/>
      <c r="E8" s="122">
        <v>0</v>
      </c>
      <c r="F8" s="122"/>
      <c r="G8" s="122"/>
      <c r="H8" s="144"/>
      <c r="I8" s="123"/>
    </row>
    <row r="9" spans="1:9" s="2" customFormat="1" ht="19.5" customHeight="1">
      <c r="A9" s="76" t="s">
        <v>103</v>
      </c>
      <c r="B9" s="121"/>
      <c r="C9" s="70"/>
      <c r="D9" s="232">
        <v>10000</v>
      </c>
      <c r="E9" s="122"/>
      <c r="F9" s="122"/>
      <c r="G9" s="122"/>
      <c r="H9" s="144"/>
      <c r="I9" s="123"/>
    </row>
    <row r="10" spans="1:9" s="2" customFormat="1" ht="22.5" customHeight="1">
      <c r="A10" s="76" t="s">
        <v>102</v>
      </c>
      <c r="B10" s="121"/>
      <c r="C10" s="70">
        <v>3000</v>
      </c>
      <c r="D10" s="124"/>
      <c r="E10" s="122"/>
      <c r="F10" s="122"/>
      <c r="G10" s="122"/>
      <c r="H10" s="144"/>
      <c r="I10" s="123"/>
    </row>
    <row r="11" spans="1:9" s="2" customFormat="1" ht="22.5" customHeight="1">
      <c r="A11" s="76" t="s">
        <v>108</v>
      </c>
      <c r="B11" s="121"/>
      <c r="C11" s="70"/>
      <c r="D11" s="124"/>
      <c r="E11" s="122"/>
      <c r="F11" s="122">
        <v>5000</v>
      </c>
      <c r="G11" s="122"/>
      <c r="H11" s="144"/>
      <c r="I11" s="123"/>
    </row>
    <row r="12" spans="1:9" s="2" customFormat="1" ht="21" customHeight="1">
      <c r="A12" s="76" t="s">
        <v>109</v>
      </c>
      <c r="B12" s="125"/>
      <c r="C12" s="70"/>
      <c r="D12" s="70"/>
      <c r="E12" s="70"/>
      <c r="F12" s="70">
        <v>7000</v>
      </c>
      <c r="G12" s="70"/>
      <c r="H12" s="145"/>
      <c r="I12" s="126"/>
    </row>
    <row r="13" spans="1:9" s="2" customFormat="1" ht="21" customHeight="1">
      <c r="A13" s="76" t="s">
        <v>110</v>
      </c>
      <c r="B13" s="125"/>
      <c r="C13" s="70"/>
      <c r="D13" s="70"/>
      <c r="E13" s="70"/>
      <c r="F13" s="70">
        <v>8000</v>
      </c>
      <c r="G13" s="70"/>
      <c r="H13" s="145"/>
      <c r="I13" s="126"/>
    </row>
    <row r="14" spans="1:9" s="2" customFormat="1" ht="22.5" customHeight="1">
      <c r="A14" s="76" t="s">
        <v>111</v>
      </c>
      <c r="B14" s="125"/>
      <c r="C14" s="70"/>
      <c r="D14" s="70"/>
      <c r="E14" s="70">
        <v>106400</v>
      </c>
      <c r="F14" s="70"/>
      <c r="G14" s="70"/>
      <c r="H14" s="145">
        <v>5460000</v>
      </c>
      <c r="I14" s="126"/>
    </row>
    <row r="15" spans="1:9" s="2" customFormat="1" ht="22.5" customHeight="1">
      <c r="A15" s="76" t="s">
        <v>112</v>
      </c>
      <c r="B15" s="125"/>
      <c r="C15" s="70"/>
      <c r="D15" s="70"/>
      <c r="E15" s="70">
        <v>114000</v>
      </c>
      <c r="F15" s="70"/>
      <c r="G15" s="70"/>
      <c r="H15" s="145"/>
      <c r="I15" s="126"/>
    </row>
    <row r="16" spans="1:9" s="2" customFormat="1" ht="22.5" customHeight="1">
      <c r="A16" s="76" t="s">
        <v>113</v>
      </c>
      <c r="B16" s="190">
        <v>13600</v>
      </c>
      <c r="C16" s="70"/>
      <c r="D16" s="70"/>
      <c r="E16" s="191">
        <v>19600</v>
      </c>
      <c r="F16" s="70"/>
      <c r="G16" s="70"/>
      <c r="H16" s="145"/>
      <c r="I16" s="126"/>
    </row>
    <row r="17" spans="1:9" s="2" customFormat="1" ht="26.25" customHeight="1">
      <c r="A17" s="76" t="s">
        <v>114</v>
      </c>
      <c r="B17" s="125">
        <v>25000</v>
      </c>
      <c r="C17" s="70"/>
      <c r="D17" s="70"/>
      <c r="E17" s="70"/>
      <c r="F17" s="70"/>
      <c r="G17" s="70"/>
      <c r="H17" s="145"/>
      <c r="I17" s="126"/>
    </row>
    <row r="18" spans="1:9" s="2" customFormat="1" ht="19.5">
      <c r="A18" s="76" t="s">
        <v>115</v>
      </c>
      <c r="B18" s="125"/>
      <c r="C18" s="70"/>
      <c r="D18" s="70"/>
      <c r="E18" s="70">
        <v>25000</v>
      </c>
      <c r="F18" s="70"/>
      <c r="G18" s="70"/>
      <c r="H18" s="145"/>
      <c r="I18" s="126"/>
    </row>
    <row r="19" spans="1:9" s="2" customFormat="1" ht="19.5">
      <c r="A19" s="76" t="s">
        <v>116</v>
      </c>
      <c r="B19" s="192">
        <v>430000</v>
      </c>
      <c r="C19" s="70"/>
      <c r="D19" s="70"/>
      <c r="E19" s="70">
        <v>507860</v>
      </c>
      <c r="F19" s="70"/>
      <c r="G19" s="70"/>
      <c r="H19" s="145"/>
      <c r="I19" s="126"/>
    </row>
    <row r="20" spans="1:9" s="2" customFormat="1" ht="29.25">
      <c r="A20" s="76" t="s">
        <v>117</v>
      </c>
      <c r="B20" s="125"/>
      <c r="C20" s="70"/>
      <c r="D20" s="70"/>
      <c r="E20" s="70">
        <v>1000</v>
      </c>
      <c r="F20" s="70"/>
      <c r="G20" s="70"/>
      <c r="H20" s="145"/>
      <c r="I20" s="126"/>
    </row>
    <row r="21" spans="1:9" s="2" customFormat="1" ht="29.25">
      <c r="A21" s="76" t="s">
        <v>118</v>
      </c>
      <c r="B21" s="125"/>
      <c r="C21" s="70"/>
      <c r="D21" s="70"/>
      <c r="E21" s="70">
        <v>27000</v>
      </c>
      <c r="F21" s="70"/>
      <c r="G21" s="70"/>
      <c r="H21" s="145"/>
      <c r="I21" s="126"/>
    </row>
    <row r="22" spans="1:9" s="2" customFormat="1" ht="9" customHeight="1" thickBot="1">
      <c r="A22" s="69"/>
      <c r="B22" s="71"/>
      <c r="C22" s="72"/>
      <c r="D22" s="72"/>
      <c r="E22" s="72"/>
      <c r="F22" s="72"/>
      <c r="G22" s="72"/>
      <c r="H22" s="146"/>
      <c r="I22" s="73"/>
    </row>
    <row r="23" spans="1:9" s="2" customFormat="1" ht="24" customHeight="1" thickBot="1">
      <c r="A23" s="82" t="s">
        <v>19</v>
      </c>
      <c r="B23" s="74">
        <f aca="true" t="shared" si="0" ref="B23:I23">SUM(B5:B22)</f>
        <v>468600</v>
      </c>
      <c r="C23" s="74">
        <f t="shared" si="0"/>
        <v>11000</v>
      </c>
      <c r="D23" s="74">
        <f t="shared" si="0"/>
        <v>440000</v>
      </c>
      <c r="E23" s="74">
        <f t="shared" si="0"/>
        <v>800860</v>
      </c>
      <c r="F23" s="74">
        <f t="shared" si="0"/>
        <v>20000</v>
      </c>
      <c r="G23" s="74">
        <f t="shared" si="0"/>
        <v>10000</v>
      </c>
      <c r="H23" s="74">
        <f t="shared" si="0"/>
        <v>5460000</v>
      </c>
      <c r="I23" s="75">
        <f t="shared" si="0"/>
        <v>0</v>
      </c>
    </row>
    <row r="24" spans="1:9" s="2" customFormat="1" ht="22.5" customHeight="1" thickBot="1">
      <c r="A24" s="82" t="s">
        <v>74</v>
      </c>
      <c r="B24" s="211">
        <f>B23+C23+D23+E23+F23+G23+I23+H23</f>
        <v>7210460</v>
      </c>
      <c r="C24" s="212"/>
      <c r="D24" s="212"/>
      <c r="E24" s="212"/>
      <c r="F24" s="212"/>
      <c r="G24" s="212"/>
      <c r="H24" s="212"/>
      <c r="I24" s="213"/>
    </row>
    <row r="25" spans="1:9" ht="13.5" thickBot="1">
      <c r="A25" s="6"/>
      <c r="B25" s="6"/>
      <c r="C25" s="6"/>
      <c r="D25" s="7"/>
      <c r="E25" s="11"/>
      <c r="I25" s="10"/>
    </row>
    <row r="26" spans="1:9" ht="24" customHeight="1" thickBot="1">
      <c r="A26" s="155" t="s">
        <v>10</v>
      </c>
      <c r="B26" s="216" t="s">
        <v>75</v>
      </c>
      <c r="C26" s="217"/>
      <c r="D26" s="217"/>
      <c r="E26" s="217"/>
      <c r="F26" s="217"/>
      <c r="G26" s="217"/>
      <c r="H26" s="217"/>
      <c r="I26" s="218"/>
    </row>
    <row r="27" spans="1:9" ht="60.75" thickBot="1">
      <c r="A27" s="156" t="s">
        <v>11</v>
      </c>
      <c r="B27" s="157" t="s">
        <v>12</v>
      </c>
      <c r="C27" s="158" t="s">
        <v>13</v>
      </c>
      <c r="D27" s="158" t="s">
        <v>14</v>
      </c>
      <c r="E27" s="158" t="s">
        <v>15</v>
      </c>
      <c r="F27" s="158" t="s">
        <v>16</v>
      </c>
      <c r="G27" s="158" t="s">
        <v>17</v>
      </c>
      <c r="H27" s="159" t="s">
        <v>56</v>
      </c>
      <c r="I27" s="160" t="s">
        <v>18</v>
      </c>
    </row>
    <row r="28" spans="1:9" ht="24.75" customHeight="1">
      <c r="A28" s="161" t="s">
        <v>66</v>
      </c>
      <c r="B28" s="162"/>
      <c r="C28" s="163"/>
      <c r="D28" s="164"/>
      <c r="E28" s="165">
        <v>507860</v>
      </c>
      <c r="F28" s="162"/>
      <c r="G28" s="162"/>
      <c r="H28" s="166"/>
      <c r="I28" s="167"/>
    </row>
    <row r="29" spans="1:9" ht="19.5">
      <c r="A29" s="168" t="s">
        <v>67</v>
      </c>
      <c r="B29" s="169"/>
      <c r="C29" s="70">
        <v>3000</v>
      </c>
      <c r="D29" s="170">
        <v>430000</v>
      </c>
      <c r="E29" s="169">
        <v>0</v>
      </c>
      <c r="F29" s="169"/>
      <c r="G29" s="169">
        <v>10000</v>
      </c>
      <c r="H29" s="145"/>
      <c r="I29" s="171"/>
    </row>
    <row r="30" spans="1:9" ht="19.5">
      <c r="A30" s="168" t="s">
        <v>68</v>
      </c>
      <c r="B30" s="169"/>
      <c r="C30" s="169">
        <v>8000</v>
      </c>
      <c r="D30" s="169"/>
      <c r="E30" s="169"/>
      <c r="F30" s="169">
        <v>20000</v>
      </c>
      <c r="G30" s="169"/>
      <c r="H30" s="145"/>
      <c r="I30" s="171"/>
    </row>
    <row r="31" spans="1:9" ht="19.5">
      <c r="A31" s="168" t="s">
        <v>69</v>
      </c>
      <c r="B31" s="169"/>
      <c r="C31" s="169"/>
      <c r="D31" s="169">
        <v>10000</v>
      </c>
      <c r="E31" s="169">
        <v>28000</v>
      </c>
      <c r="F31" s="169"/>
      <c r="G31" s="169"/>
      <c r="H31" s="145"/>
      <c r="I31" s="171"/>
    </row>
    <row r="32" spans="1:9" ht="19.5">
      <c r="A32" s="168" t="s">
        <v>70</v>
      </c>
      <c r="B32" s="169">
        <f>+B16+B19</f>
        <v>443600</v>
      </c>
      <c r="C32" s="169"/>
      <c r="D32" s="169"/>
      <c r="E32" s="169"/>
      <c r="F32" s="169"/>
      <c r="G32" s="169"/>
      <c r="H32" s="145"/>
      <c r="I32" s="171"/>
    </row>
    <row r="33" spans="1:9" ht="19.5">
      <c r="A33" s="76" t="s">
        <v>71</v>
      </c>
      <c r="B33" s="169">
        <v>25000</v>
      </c>
      <c r="C33" s="169"/>
      <c r="D33" s="169"/>
      <c r="E33" s="169"/>
      <c r="F33" s="169"/>
      <c r="G33" s="169"/>
      <c r="H33" s="145"/>
      <c r="I33" s="171"/>
    </row>
    <row r="34" spans="1:9" ht="17.25" customHeight="1">
      <c r="A34" s="168" t="s">
        <v>72</v>
      </c>
      <c r="B34" s="169"/>
      <c r="C34" s="169"/>
      <c r="D34" s="169"/>
      <c r="E34" s="169">
        <v>29200</v>
      </c>
      <c r="F34" s="169"/>
      <c r="G34" s="169"/>
      <c r="H34" s="145"/>
      <c r="I34" s="171"/>
    </row>
    <row r="35" spans="1:9" ht="22.5" customHeight="1">
      <c r="A35" s="76" t="s">
        <v>73</v>
      </c>
      <c r="B35" s="169"/>
      <c r="C35" s="169"/>
      <c r="D35" s="169"/>
      <c r="E35" s="169">
        <v>235800</v>
      </c>
      <c r="F35" s="169"/>
      <c r="G35" s="169"/>
      <c r="H35" s="145">
        <v>5460000</v>
      </c>
      <c r="I35" s="171"/>
    </row>
    <row r="36" spans="1:9" ht="8.25" customHeight="1" thickBot="1">
      <c r="A36" s="172"/>
      <c r="B36" s="173"/>
      <c r="C36" s="174"/>
      <c r="D36" s="174"/>
      <c r="E36" s="174"/>
      <c r="F36" s="174"/>
      <c r="G36" s="175"/>
      <c r="H36" s="176"/>
      <c r="I36" s="177"/>
    </row>
    <row r="37" spans="1:9" s="2" customFormat="1" ht="22.5" customHeight="1" thickBot="1">
      <c r="A37" s="82" t="s">
        <v>19</v>
      </c>
      <c r="B37" s="178">
        <f aca="true" t="shared" si="1" ref="B37:I37">SUM(B28:B36)</f>
        <v>468600</v>
      </c>
      <c r="C37" s="178">
        <f t="shared" si="1"/>
        <v>11000</v>
      </c>
      <c r="D37" s="178">
        <f t="shared" si="1"/>
        <v>440000</v>
      </c>
      <c r="E37" s="178">
        <f t="shared" si="1"/>
        <v>800860</v>
      </c>
      <c r="F37" s="178">
        <f t="shared" si="1"/>
        <v>20000</v>
      </c>
      <c r="G37" s="178">
        <f t="shared" si="1"/>
        <v>10000</v>
      </c>
      <c r="H37" s="178">
        <f t="shared" si="1"/>
        <v>5460000</v>
      </c>
      <c r="I37" s="179">
        <f t="shared" si="1"/>
        <v>0</v>
      </c>
    </row>
    <row r="38" spans="1:9" s="2" customFormat="1" ht="24" customHeight="1" thickBot="1">
      <c r="A38" s="82" t="s">
        <v>76</v>
      </c>
      <c r="B38" s="211">
        <f>B37+C37+D37+E37+F37+G37+I37+H37</f>
        <v>7210460</v>
      </c>
      <c r="C38" s="212"/>
      <c r="D38" s="212"/>
      <c r="E38" s="212"/>
      <c r="F38" s="212"/>
      <c r="G38" s="212"/>
      <c r="H38" s="212"/>
      <c r="I38" s="213"/>
    </row>
    <row r="39" spans="4:5" ht="13.5" thickBot="1">
      <c r="D39" s="13"/>
      <c r="E39" s="14"/>
    </row>
    <row r="40" spans="1:9" ht="24.75" thickBot="1">
      <c r="A40" s="155" t="s">
        <v>10</v>
      </c>
      <c r="B40" s="216" t="s">
        <v>77</v>
      </c>
      <c r="C40" s="217"/>
      <c r="D40" s="217"/>
      <c r="E40" s="217"/>
      <c r="F40" s="217"/>
      <c r="G40" s="217"/>
      <c r="H40" s="217"/>
      <c r="I40" s="218"/>
    </row>
    <row r="41" spans="1:9" ht="60" customHeight="1" thickBot="1">
      <c r="A41" s="156" t="s">
        <v>11</v>
      </c>
      <c r="B41" s="157" t="s">
        <v>12</v>
      </c>
      <c r="C41" s="158" t="s">
        <v>13</v>
      </c>
      <c r="D41" s="158" t="s">
        <v>14</v>
      </c>
      <c r="E41" s="158" t="s">
        <v>15</v>
      </c>
      <c r="F41" s="158" t="s">
        <v>16</v>
      </c>
      <c r="G41" s="158" t="s">
        <v>17</v>
      </c>
      <c r="H41" s="159" t="s">
        <v>56</v>
      </c>
      <c r="I41" s="160" t="s">
        <v>18</v>
      </c>
    </row>
    <row r="42" spans="1:9" ht="21" customHeight="1">
      <c r="A42" s="161" t="s">
        <v>66</v>
      </c>
      <c r="B42" s="162"/>
      <c r="C42" s="163"/>
      <c r="D42" s="164"/>
      <c r="E42" s="165">
        <v>507860</v>
      </c>
      <c r="F42" s="162"/>
      <c r="G42" s="162"/>
      <c r="H42" s="166"/>
      <c r="I42" s="167"/>
    </row>
    <row r="43" spans="1:9" ht="19.5">
      <c r="A43" s="168" t="s">
        <v>67</v>
      </c>
      <c r="B43" s="169"/>
      <c r="C43" s="70">
        <v>3000</v>
      </c>
      <c r="D43" s="170">
        <v>430000</v>
      </c>
      <c r="E43" s="169">
        <v>0</v>
      </c>
      <c r="F43" s="169"/>
      <c r="G43" s="169">
        <v>10000</v>
      </c>
      <c r="H43" s="145"/>
      <c r="I43" s="171"/>
    </row>
    <row r="44" spans="1:9" ht="19.5">
      <c r="A44" s="168" t="s">
        <v>68</v>
      </c>
      <c r="B44" s="169"/>
      <c r="C44" s="169">
        <v>8000</v>
      </c>
      <c r="D44" s="169"/>
      <c r="E44" s="169"/>
      <c r="F44" s="169">
        <v>20000</v>
      </c>
      <c r="G44" s="169"/>
      <c r="H44" s="145"/>
      <c r="I44" s="171"/>
    </row>
    <row r="45" spans="1:9" ht="21" customHeight="1">
      <c r="A45" s="168" t="s">
        <v>69</v>
      </c>
      <c r="B45" s="169"/>
      <c r="C45" s="169"/>
      <c r="D45" s="169">
        <v>10000</v>
      </c>
      <c r="E45" s="169">
        <v>28000</v>
      </c>
      <c r="F45" s="169"/>
      <c r="G45" s="169"/>
      <c r="H45" s="145"/>
      <c r="I45" s="171"/>
    </row>
    <row r="46" spans="1:9" ht="21" customHeight="1">
      <c r="A46" s="168" t="s">
        <v>70</v>
      </c>
      <c r="B46" s="169">
        <v>443600</v>
      </c>
      <c r="C46" s="169"/>
      <c r="D46" s="169"/>
      <c r="E46" s="169"/>
      <c r="F46" s="169"/>
      <c r="G46" s="169"/>
      <c r="H46" s="145"/>
      <c r="I46" s="171"/>
    </row>
    <row r="47" spans="1:9" ht="21" customHeight="1">
      <c r="A47" s="76" t="s">
        <v>71</v>
      </c>
      <c r="B47" s="169">
        <v>25000</v>
      </c>
      <c r="C47" s="169"/>
      <c r="D47" s="169"/>
      <c r="E47" s="169"/>
      <c r="F47" s="169"/>
      <c r="G47" s="169"/>
      <c r="H47" s="145"/>
      <c r="I47" s="171"/>
    </row>
    <row r="48" spans="1:9" ht="19.5" customHeight="1">
      <c r="A48" s="168" t="s">
        <v>72</v>
      </c>
      <c r="B48" s="169"/>
      <c r="C48" s="169"/>
      <c r="D48" s="169"/>
      <c r="E48" s="169">
        <v>29200</v>
      </c>
      <c r="F48" s="169"/>
      <c r="G48" s="169"/>
      <c r="H48" s="145"/>
      <c r="I48" s="171"/>
    </row>
    <row r="49" spans="1:9" ht="20.25" thickBot="1">
      <c r="A49" s="76" t="s">
        <v>73</v>
      </c>
      <c r="B49" s="169"/>
      <c r="C49" s="169"/>
      <c r="D49" s="169"/>
      <c r="E49" s="169">
        <v>235800</v>
      </c>
      <c r="F49" s="169"/>
      <c r="G49" s="169"/>
      <c r="H49" s="145">
        <v>5460000</v>
      </c>
      <c r="I49" s="171"/>
    </row>
    <row r="50" spans="1:9" s="2" customFormat="1" ht="24" customHeight="1" thickBot="1">
      <c r="A50" s="82" t="s">
        <v>19</v>
      </c>
      <c r="B50" s="178">
        <f aca="true" t="shared" si="2" ref="B50:I50">SUM(B42:B49)</f>
        <v>468600</v>
      </c>
      <c r="C50" s="178">
        <f t="shared" si="2"/>
        <v>11000</v>
      </c>
      <c r="D50" s="178">
        <f t="shared" si="2"/>
        <v>440000</v>
      </c>
      <c r="E50" s="178">
        <f t="shared" si="2"/>
        <v>800860</v>
      </c>
      <c r="F50" s="178">
        <f t="shared" si="2"/>
        <v>20000</v>
      </c>
      <c r="G50" s="178">
        <f t="shared" si="2"/>
        <v>10000</v>
      </c>
      <c r="H50" s="178">
        <f t="shared" si="2"/>
        <v>5460000</v>
      </c>
      <c r="I50" s="179">
        <f t="shared" si="2"/>
        <v>0</v>
      </c>
    </row>
    <row r="51" spans="1:9" s="2" customFormat="1" ht="23.25" customHeight="1" thickBot="1">
      <c r="A51" s="82" t="s">
        <v>78</v>
      </c>
      <c r="B51" s="211">
        <f>B50+C50+D50+E50+F50+G50+I50+H50</f>
        <v>7210460</v>
      </c>
      <c r="C51" s="212"/>
      <c r="D51" s="212"/>
      <c r="E51" s="212"/>
      <c r="F51" s="212"/>
      <c r="G51" s="212"/>
      <c r="H51" s="212"/>
      <c r="I51" s="213"/>
    </row>
    <row r="52" spans="3:5" ht="13.5" customHeight="1">
      <c r="C52" s="15"/>
      <c r="D52" s="13"/>
      <c r="E52" s="18"/>
    </row>
    <row r="53" spans="4:5" ht="13.5" customHeight="1">
      <c r="D53" s="13"/>
      <c r="E53" s="14"/>
    </row>
    <row r="54" spans="4:5" ht="13.5" customHeight="1">
      <c r="D54" s="13"/>
      <c r="E54" s="21"/>
    </row>
    <row r="55" spans="4:5" ht="13.5" customHeight="1">
      <c r="D55" s="13"/>
      <c r="E55" s="14"/>
    </row>
    <row r="56" spans="4:5" ht="22.5" customHeight="1">
      <c r="D56" s="13"/>
      <c r="E56" s="23"/>
    </row>
    <row r="57" spans="4:5" ht="13.5" customHeight="1">
      <c r="D57" s="19"/>
      <c r="E57" s="180"/>
    </row>
    <row r="58" spans="2:5" ht="13.5" customHeight="1">
      <c r="B58" s="15"/>
      <c r="D58" s="19"/>
      <c r="E58" s="24"/>
    </row>
    <row r="59" spans="3:5" ht="13.5" customHeight="1">
      <c r="C59" s="15"/>
      <c r="D59" s="19"/>
      <c r="E59" s="25"/>
    </row>
    <row r="60" spans="3:5" ht="13.5" customHeight="1">
      <c r="C60" s="15"/>
      <c r="D60" s="20"/>
      <c r="E60" s="18"/>
    </row>
    <row r="61" spans="4:5" ht="13.5" customHeight="1">
      <c r="D61" s="13"/>
      <c r="E61" s="14"/>
    </row>
    <row r="62" spans="2:5" ht="13.5" customHeight="1">
      <c r="B62" s="15"/>
      <c r="D62" s="13"/>
      <c r="E62" s="16"/>
    </row>
    <row r="63" spans="3:5" ht="13.5" customHeight="1">
      <c r="C63" s="15"/>
      <c r="D63" s="13"/>
      <c r="E63" s="24"/>
    </row>
    <row r="64" spans="3:5" ht="13.5" customHeight="1">
      <c r="C64" s="15"/>
      <c r="D64" s="20"/>
      <c r="E64" s="18"/>
    </row>
    <row r="65" spans="4:5" ht="13.5" customHeight="1">
      <c r="D65" s="19"/>
      <c r="E65" s="14"/>
    </row>
    <row r="66" spans="3:5" ht="13.5" customHeight="1">
      <c r="C66" s="15"/>
      <c r="D66" s="19"/>
      <c r="E66" s="24"/>
    </row>
    <row r="67" spans="4:5" ht="22.5" customHeight="1">
      <c r="D67" s="20"/>
      <c r="E67" s="23"/>
    </row>
    <row r="68" spans="4:5" ht="13.5" customHeight="1">
      <c r="D68" s="13"/>
      <c r="E68" s="14"/>
    </row>
    <row r="69" spans="4:5" ht="13.5" customHeight="1">
      <c r="D69" s="20"/>
      <c r="E69" s="18"/>
    </row>
    <row r="70" spans="4:5" ht="13.5" customHeight="1">
      <c r="D70" s="13"/>
      <c r="E70" s="14"/>
    </row>
    <row r="71" spans="4:5" ht="13.5" customHeight="1">
      <c r="D71" s="13"/>
      <c r="E71" s="14"/>
    </row>
    <row r="72" spans="1:5" ht="13.5" customHeight="1">
      <c r="A72" s="15"/>
      <c r="D72" s="26"/>
      <c r="E72" s="24"/>
    </row>
    <row r="73" spans="2:5" ht="13.5" customHeight="1">
      <c r="B73" s="15"/>
      <c r="C73" s="15"/>
      <c r="D73" s="27"/>
      <c r="E73" s="24"/>
    </row>
    <row r="74" spans="2:5" ht="13.5" customHeight="1">
      <c r="B74" s="15"/>
      <c r="C74" s="15"/>
      <c r="D74" s="27"/>
      <c r="E74" s="16"/>
    </row>
    <row r="75" spans="2:5" ht="13.5" customHeight="1">
      <c r="B75" s="15"/>
      <c r="C75" s="15"/>
      <c r="D75" s="20"/>
      <c r="E75" s="21"/>
    </row>
    <row r="76" spans="4:5" ht="12.75">
      <c r="D76" s="13"/>
      <c r="E76" s="14"/>
    </row>
    <row r="77" spans="2:5" ht="12.75">
      <c r="B77" s="15"/>
      <c r="D77" s="13"/>
      <c r="E77" s="24"/>
    </row>
    <row r="78" spans="3:5" ht="12.75">
      <c r="C78" s="15"/>
      <c r="D78" s="13"/>
      <c r="E78" s="16"/>
    </row>
    <row r="79" spans="3:5" ht="12.75">
      <c r="C79" s="15"/>
      <c r="D79" s="20"/>
      <c r="E79" s="18"/>
    </row>
    <row r="80" spans="4:5" ht="12.75">
      <c r="D80" s="13"/>
      <c r="E80" s="14"/>
    </row>
    <row r="81" spans="4:5" ht="12.75">
      <c r="D81" s="13"/>
      <c r="E81" s="14"/>
    </row>
    <row r="82" spans="4:5" ht="12.75">
      <c r="D82" s="28"/>
      <c r="E82" s="29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13"/>
      <c r="E85" s="14"/>
    </row>
    <row r="86" spans="4:5" ht="12.75">
      <c r="D86" s="20"/>
      <c r="E86" s="18"/>
    </row>
    <row r="87" spans="4:5" ht="12.75">
      <c r="D87" s="13"/>
      <c r="E87" s="14"/>
    </row>
    <row r="88" spans="4:5" ht="12.75">
      <c r="D88" s="20"/>
      <c r="E88" s="18"/>
    </row>
    <row r="89" spans="4:5" ht="12.75">
      <c r="D89" s="13"/>
      <c r="E89" s="14"/>
    </row>
    <row r="90" spans="4:5" ht="12.75">
      <c r="D90" s="13"/>
      <c r="E90" s="14"/>
    </row>
    <row r="91" spans="4:5" ht="12.75">
      <c r="D91" s="13"/>
      <c r="E91" s="14"/>
    </row>
    <row r="92" spans="4:5" ht="12.75">
      <c r="D92" s="13"/>
      <c r="E92" s="14"/>
    </row>
    <row r="93" spans="1:5" ht="28.5" customHeight="1">
      <c r="A93" s="30"/>
      <c r="B93" s="30"/>
      <c r="C93" s="30"/>
      <c r="D93" s="31"/>
      <c r="E93" s="32"/>
    </row>
    <row r="94" spans="3:5" ht="12.75">
      <c r="C94" s="15"/>
      <c r="D94" s="13"/>
      <c r="E94" s="16"/>
    </row>
    <row r="95" spans="4:5" ht="12.75">
      <c r="D95" s="33"/>
      <c r="E95" s="34"/>
    </row>
    <row r="96" spans="4:5" ht="12.75">
      <c r="D96" s="13"/>
      <c r="E96" s="14"/>
    </row>
    <row r="97" spans="4:5" ht="12.75">
      <c r="D97" s="28"/>
      <c r="E97" s="29"/>
    </row>
    <row r="98" spans="4:5" ht="12.75">
      <c r="D98" s="28"/>
      <c r="E98" s="29"/>
    </row>
    <row r="99" spans="4:5" ht="12.75">
      <c r="D99" s="13"/>
      <c r="E99" s="14"/>
    </row>
    <row r="100" spans="4:5" ht="12.75">
      <c r="D100" s="20"/>
      <c r="E100" s="18"/>
    </row>
    <row r="101" spans="4:5" ht="12.75">
      <c r="D101" s="13"/>
      <c r="E101" s="14"/>
    </row>
    <row r="102" spans="4:5" ht="12.75">
      <c r="D102" s="13"/>
      <c r="E102" s="14"/>
    </row>
    <row r="103" spans="4:5" ht="12.75">
      <c r="D103" s="20"/>
      <c r="E103" s="18"/>
    </row>
    <row r="104" spans="4:5" ht="12.75">
      <c r="D104" s="13"/>
      <c r="E104" s="14"/>
    </row>
    <row r="105" spans="4:5" ht="12.75">
      <c r="D105" s="28"/>
      <c r="E105" s="29"/>
    </row>
    <row r="106" spans="4:5" ht="12.75">
      <c r="D106" s="20"/>
      <c r="E106" s="34"/>
    </row>
    <row r="107" spans="4:5" ht="12.75">
      <c r="D107" s="19"/>
      <c r="E107" s="29"/>
    </row>
    <row r="108" spans="4:5" ht="12.75">
      <c r="D108" s="20"/>
      <c r="E108" s="18"/>
    </row>
    <row r="109" spans="4:5" ht="12.75">
      <c r="D109" s="13"/>
      <c r="E109" s="14"/>
    </row>
    <row r="110" spans="3:5" ht="12.75">
      <c r="C110" s="15"/>
      <c r="D110" s="13"/>
      <c r="E110" s="16"/>
    </row>
    <row r="111" spans="4:5" ht="12.75">
      <c r="D111" s="19"/>
      <c r="E111" s="18"/>
    </row>
    <row r="112" spans="4:5" ht="12.75">
      <c r="D112" s="19"/>
      <c r="E112" s="29"/>
    </row>
    <row r="113" spans="3:5" ht="12.75">
      <c r="C113" s="15"/>
      <c r="D113" s="19"/>
      <c r="E113" s="35"/>
    </row>
    <row r="114" spans="3:5" ht="12.75">
      <c r="C114" s="15"/>
      <c r="D114" s="20"/>
      <c r="E114" s="21"/>
    </row>
    <row r="115" spans="4:5" ht="12.75">
      <c r="D115" s="13"/>
      <c r="E115" s="14"/>
    </row>
    <row r="116" spans="4:5" ht="12.75">
      <c r="D116" s="33"/>
      <c r="E116" s="36"/>
    </row>
    <row r="117" spans="4:5" ht="11.25" customHeight="1">
      <c r="D117" s="28"/>
      <c r="E117" s="29"/>
    </row>
    <row r="118" spans="2:5" ht="24" customHeight="1">
      <c r="B118" s="15"/>
      <c r="D118" s="28"/>
      <c r="E118" s="37"/>
    </row>
    <row r="119" spans="3:5" ht="15" customHeight="1">
      <c r="C119" s="15"/>
      <c r="D119" s="28"/>
      <c r="E119" s="37"/>
    </row>
    <row r="120" spans="4:5" ht="11.25" customHeight="1">
      <c r="D120" s="33"/>
      <c r="E120" s="34"/>
    </row>
    <row r="121" spans="4:5" ht="12.75">
      <c r="D121" s="28"/>
      <c r="E121" s="29"/>
    </row>
    <row r="122" spans="2:5" ht="13.5" customHeight="1">
      <c r="B122" s="15"/>
      <c r="D122" s="28"/>
      <c r="E122" s="38"/>
    </row>
    <row r="123" spans="3:5" ht="12.75" customHeight="1">
      <c r="C123" s="15"/>
      <c r="D123" s="28"/>
      <c r="E123" s="16"/>
    </row>
    <row r="124" spans="3:5" ht="12.75" customHeight="1">
      <c r="C124" s="15"/>
      <c r="D124" s="20"/>
      <c r="E124" s="21"/>
    </row>
    <row r="125" spans="4:5" ht="12.75">
      <c r="D125" s="13"/>
      <c r="E125" s="14"/>
    </row>
    <row r="126" spans="3:5" ht="12.75">
      <c r="C126" s="15"/>
      <c r="D126" s="13"/>
      <c r="E126" s="35"/>
    </row>
    <row r="127" spans="4:5" ht="12.75">
      <c r="D127" s="33"/>
      <c r="E127" s="34"/>
    </row>
    <row r="128" spans="4:5" ht="12.75">
      <c r="D128" s="28"/>
      <c r="E128" s="29"/>
    </row>
    <row r="129" spans="4:5" ht="12.75">
      <c r="D129" s="13"/>
      <c r="E129" s="14"/>
    </row>
    <row r="130" spans="1:5" ht="19.5" customHeight="1">
      <c r="A130" s="39"/>
      <c r="B130" s="6"/>
      <c r="C130" s="6"/>
      <c r="D130" s="6"/>
      <c r="E130" s="24"/>
    </row>
    <row r="131" spans="1:5" ht="15" customHeight="1">
      <c r="A131" s="15"/>
      <c r="D131" s="26"/>
      <c r="E131" s="24"/>
    </row>
    <row r="132" spans="1:5" ht="12.75">
      <c r="A132" s="15"/>
      <c r="B132" s="15"/>
      <c r="D132" s="26"/>
      <c r="E132" s="16"/>
    </row>
    <row r="133" spans="3:5" ht="12.75">
      <c r="C133" s="15"/>
      <c r="D133" s="13"/>
      <c r="E133" s="24"/>
    </row>
    <row r="134" spans="4:5" ht="12.75">
      <c r="D134" s="17"/>
      <c r="E134" s="18"/>
    </row>
    <row r="135" spans="2:5" ht="12.75">
      <c r="B135" s="15"/>
      <c r="D135" s="13"/>
      <c r="E135" s="16"/>
    </row>
    <row r="136" spans="3:5" ht="12.75">
      <c r="C136" s="15"/>
      <c r="D136" s="13"/>
      <c r="E136" s="16"/>
    </row>
    <row r="137" spans="4:5" ht="12.75">
      <c r="D137" s="20"/>
      <c r="E137" s="21"/>
    </row>
    <row r="138" spans="3:5" ht="22.5" customHeight="1">
      <c r="C138" s="15"/>
      <c r="D138" s="13"/>
      <c r="E138" s="22"/>
    </row>
    <row r="139" spans="4:5" ht="12.75">
      <c r="D139" s="13"/>
      <c r="E139" s="21"/>
    </row>
    <row r="140" spans="2:5" ht="12.75">
      <c r="B140" s="15"/>
      <c r="D140" s="19"/>
      <c r="E140" s="24"/>
    </row>
    <row r="141" spans="3:5" ht="12.75">
      <c r="C141" s="15"/>
      <c r="D141" s="19"/>
      <c r="E141" s="25"/>
    </row>
    <row r="142" spans="4:5" ht="12.75">
      <c r="D142" s="20"/>
      <c r="E142" s="18"/>
    </row>
    <row r="143" spans="1:5" ht="13.5" customHeight="1">
      <c r="A143" s="15"/>
      <c r="D143" s="26"/>
      <c r="E143" s="24"/>
    </row>
    <row r="144" spans="2:5" ht="13.5" customHeight="1">
      <c r="B144" s="15"/>
      <c r="D144" s="13"/>
      <c r="E144" s="24"/>
    </row>
    <row r="145" spans="3:5" ht="13.5" customHeight="1">
      <c r="C145" s="15"/>
      <c r="D145" s="13"/>
      <c r="E145" s="16"/>
    </row>
    <row r="146" spans="3:5" ht="12.75">
      <c r="C146" s="15"/>
      <c r="D146" s="20"/>
      <c r="E146" s="18"/>
    </row>
    <row r="147" spans="3:5" ht="12.75">
      <c r="C147" s="15"/>
      <c r="D147" s="13"/>
      <c r="E147" s="16"/>
    </row>
    <row r="148" spans="4:5" ht="12.75">
      <c r="D148" s="33"/>
      <c r="E148" s="34"/>
    </row>
    <row r="149" spans="3:5" ht="12.75">
      <c r="C149" s="15"/>
      <c r="D149" s="19"/>
      <c r="E149" s="35"/>
    </row>
    <row r="150" spans="3:5" ht="12.75">
      <c r="C150" s="15"/>
      <c r="D150" s="20"/>
      <c r="E150" s="21"/>
    </row>
    <row r="151" spans="4:5" ht="12.75">
      <c r="D151" s="33"/>
      <c r="E151" s="40"/>
    </row>
    <row r="152" spans="2:5" ht="12.75">
      <c r="B152" s="15"/>
      <c r="D152" s="28"/>
      <c r="E152" s="38"/>
    </row>
    <row r="153" spans="3:5" ht="12.75">
      <c r="C153" s="15"/>
      <c r="D153" s="28"/>
      <c r="E153" s="16"/>
    </row>
    <row r="154" spans="3:5" ht="12.75">
      <c r="C154" s="15"/>
      <c r="D154" s="20"/>
      <c r="E154" s="21"/>
    </row>
    <row r="155" spans="3:5" ht="12.75">
      <c r="C155" s="15"/>
      <c r="D155" s="20"/>
      <c r="E155" s="21"/>
    </row>
    <row r="156" spans="4:5" ht="12.75">
      <c r="D156" s="13"/>
      <c r="E156" s="14"/>
    </row>
    <row r="157" spans="1:8" s="41" customFormat="1" ht="18" customHeight="1">
      <c r="A157" s="214"/>
      <c r="B157" s="215"/>
      <c r="C157" s="215"/>
      <c r="D157" s="215"/>
      <c r="E157" s="215"/>
      <c r="H157" s="147"/>
    </row>
    <row r="158" spans="1:5" ht="28.5" customHeight="1">
      <c r="A158" s="30"/>
      <c r="B158" s="30"/>
      <c r="C158" s="30"/>
      <c r="D158" s="31"/>
      <c r="E158" s="32"/>
    </row>
    <row r="160" spans="1:5" ht="15.75">
      <c r="A160" s="43"/>
      <c r="B160" s="15"/>
      <c r="C160" s="15"/>
      <c r="D160" s="44"/>
      <c r="E160" s="5"/>
    </row>
    <row r="161" spans="1:5" ht="12.75">
      <c r="A161" s="15"/>
      <c r="B161" s="15"/>
      <c r="C161" s="15"/>
      <c r="D161" s="44"/>
      <c r="E161" s="5"/>
    </row>
    <row r="162" spans="1:5" ht="17.25" customHeight="1">
      <c r="A162" s="15"/>
      <c r="B162" s="15"/>
      <c r="C162" s="15"/>
      <c r="D162" s="44"/>
      <c r="E162" s="5"/>
    </row>
    <row r="163" spans="1:5" ht="13.5" customHeight="1">
      <c r="A163" s="15"/>
      <c r="B163" s="15"/>
      <c r="C163" s="15"/>
      <c r="D163" s="44"/>
      <c r="E163" s="5"/>
    </row>
    <row r="164" spans="1:5" ht="12.75">
      <c r="A164" s="15"/>
      <c r="B164" s="15"/>
      <c r="C164" s="15"/>
      <c r="D164" s="44"/>
      <c r="E164" s="5"/>
    </row>
    <row r="165" spans="1:3" ht="12.75">
      <c r="A165" s="15"/>
      <c r="B165" s="15"/>
      <c r="C165" s="15"/>
    </row>
    <row r="166" spans="1:5" ht="12.75">
      <c r="A166" s="15"/>
      <c r="B166" s="15"/>
      <c r="C166" s="15"/>
      <c r="D166" s="44"/>
      <c r="E166" s="5"/>
    </row>
    <row r="167" spans="1:5" ht="12.75">
      <c r="A167" s="15"/>
      <c r="B167" s="15"/>
      <c r="C167" s="15"/>
      <c r="D167" s="44"/>
      <c r="E167" s="45"/>
    </row>
    <row r="168" spans="1:5" ht="12.75">
      <c r="A168" s="15"/>
      <c r="B168" s="15"/>
      <c r="C168" s="15"/>
      <c r="D168" s="44"/>
      <c r="E168" s="5"/>
    </row>
    <row r="169" spans="1:5" ht="22.5" customHeight="1">
      <c r="A169" s="15"/>
      <c r="B169" s="15"/>
      <c r="C169" s="15"/>
      <c r="D169" s="44"/>
      <c r="E169" s="22"/>
    </row>
    <row r="170" spans="4:5" ht="22.5" customHeight="1">
      <c r="D170" s="20"/>
      <c r="E170" s="23"/>
    </row>
  </sheetData>
  <sheetProtection/>
  <mergeCells count="8">
    <mergeCell ref="B51:I51"/>
    <mergeCell ref="A157:E157"/>
    <mergeCell ref="A1:I1"/>
    <mergeCell ref="B3:I3"/>
    <mergeCell ref="B24:I24"/>
    <mergeCell ref="B26:I26"/>
    <mergeCell ref="B38:I38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4" max="11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8"/>
  <sheetViews>
    <sheetView view="pageBreakPreview" zoomScaleSheetLayoutView="100" zoomScalePageLayoutView="0" workbookViewId="0" topLeftCell="A1">
      <selection activeCell="A35" sqref="A35:IV35"/>
    </sheetView>
  </sheetViews>
  <sheetFormatPr defaultColWidth="11.421875" defaultRowHeight="12.75"/>
  <cols>
    <col min="1" max="1" width="8.28125" style="65" customWidth="1"/>
    <col min="2" max="2" width="28.28125" style="66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10.421875" style="3" customWidth="1"/>
    <col min="17" max="18" width="10.7109375" style="3" customWidth="1"/>
    <col min="19" max="19" width="10.1406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1" spans="1:19" ht="18">
      <c r="A1" s="219" t="s">
        <v>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81"/>
      <c r="S1" s="181"/>
    </row>
    <row r="2" spans="1:19" s="5" customFormat="1" ht="78.75">
      <c r="A2" s="4" t="s">
        <v>21</v>
      </c>
      <c r="B2" s="67" t="s">
        <v>22</v>
      </c>
      <c r="C2" s="67" t="s">
        <v>85</v>
      </c>
      <c r="D2" s="67" t="s">
        <v>45</v>
      </c>
      <c r="E2" s="67" t="s">
        <v>46</v>
      </c>
      <c r="F2" s="67" t="s">
        <v>13</v>
      </c>
      <c r="G2" s="67" t="s">
        <v>59</v>
      </c>
      <c r="H2" s="67" t="s">
        <v>51</v>
      </c>
      <c r="I2" s="67" t="s">
        <v>40</v>
      </c>
      <c r="J2" s="67" t="s">
        <v>41</v>
      </c>
      <c r="K2" s="67" t="s">
        <v>42</v>
      </c>
      <c r="L2" s="67" t="s">
        <v>43</v>
      </c>
      <c r="M2" s="67" t="s">
        <v>23</v>
      </c>
      <c r="N2" s="67" t="s">
        <v>17</v>
      </c>
      <c r="O2" s="67" t="s">
        <v>47</v>
      </c>
      <c r="P2" s="67" t="s">
        <v>55</v>
      </c>
      <c r="Q2" s="152" t="s">
        <v>81</v>
      </c>
      <c r="R2" s="67" t="s">
        <v>80</v>
      </c>
      <c r="S2" s="67" t="s">
        <v>86</v>
      </c>
    </row>
    <row r="3" spans="1:19" ht="12.75">
      <c r="A3" s="87"/>
      <c r="B3" s="88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s="5" customFormat="1" ht="13.5" thickBot="1">
      <c r="A4" s="95"/>
      <c r="B4" s="118" t="s">
        <v>35</v>
      </c>
      <c r="C4" s="96">
        <f>+C22+C40+C63+C73+C92+C83</f>
        <v>7225460</v>
      </c>
      <c r="D4" s="96">
        <f>+D22+D40+D63+D73+D92</f>
        <v>213360</v>
      </c>
      <c r="E4" s="96">
        <f>+E22+E40+E63+E73+E92</f>
        <v>294500</v>
      </c>
      <c r="F4" s="96">
        <f>+F22+F40+F63+F73+F92</f>
        <v>11000</v>
      </c>
      <c r="G4" s="96">
        <f>+G22+G40+G63+G73+G92</f>
        <v>10000</v>
      </c>
      <c r="H4" s="96">
        <f>+H22+H40+H63+H73+H92</f>
        <v>430000</v>
      </c>
      <c r="I4" s="96">
        <f>+I22+I40+I63+I73+I92</f>
        <v>240000</v>
      </c>
      <c r="J4" s="96">
        <f>+J22+J40+J63+J73+J92</f>
        <v>25000</v>
      </c>
      <c r="K4" s="96">
        <f>+K22+K40+K63+K73+K92</f>
        <v>27000</v>
      </c>
      <c r="L4" s="96">
        <f>+L22+L40+L63+L73+L92</f>
        <v>1000</v>
      </c>
      <c r="M4" s="96">
        <f>+M22+M40+M63+M73+M92</f>
        <v>20000</v>
      </c>
      <c r="N4" s="96">
        <f>+N22+N40+N63+N73+N92</f>
        <v>10000</v>
      </c>
      <c r="O4" s="96">
        <f>+O22+O40+O63+O73+O92</f>
        <v>468600</v>
      </c>
      <c r="P4" s="96">
        <f>+P22+P40+P63+P73+P92+P83</f>
        <v>5460000</v>
      </c>
      <c r="Q4" s="153">
        <f>+Q22+Q40+Q63+Q73+Q92+Q83</f>
        <v>15000</v>
      </c>
      <c r="R4" s="96">
        <f>+R22+R40+R63+R73+R92+R83</f>
        <v>7225460</v>
      </c>
      <c r="S4" s="96">
        <f>+S22+S40+S63+S73+S92+S83</f>
        <v>7225460</v>
      </c>
    </row>
    <row r="5" spans="1:19" ht="13.5" thickTop="1">
      <c r="A5" s="9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5" customFormat="1" ht="13.5" thickBot="1">
      <c r="A6" s="97"/>
      <c r="B6" s="98" t="s">
        <v>34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s="5" customFormat="1" ht="80.25" thickBot="1" thickTop="1">
      <c r="A7" s="102" t="s">
        <v>33</v>
      </c>
      <c r="B7" s="103" t="s">
        <v>36</v>
      </c>
      <c r="C7" s="67" t="s">
        <v>54</v>
      </c>
      <c r="D7" s="67" t="s">
        <v>45</v>
      </c>
      <c r="E7" s="67" t="s">
        <v>46</v>
      </c>
      <c r="F7" s="67" t="s">
        <v>13</v>
      </c>
      <c r="G7" s="67" t="s">
        <v>49</v>
      </c>
      <c r="H7" s="67" t="s">
        <v>14</v>
      </c>
      <c r="I7" s="67" t="s">
        <v>40</v>
      </c>
      <c r="J7" s="67" t="s">
        <v>41</v>
      </c>
      <c r="K7" s="67" t="s">
        <v>42</v>
      </c>
      <c r="L7" s="67" t="s">
        <v>43</v>
      </c>
      <c r="M7" s="67" t="s">
        <v>23</v>
      </c>
      <c r="N7" s="67" t="s">
        <v>17</v>
      </c>
      <c r="O7" s="67" t="s">
        <v>47</v>
      </c>
      <c r="P7" s="67" t="s">
        <v>55</v>
      </c>
      <c r="Q7" s="152" t="s">
        <v>81</v>
      </c>
      <c r="R7" s="67" t="s">
        <v>79</v>
      </c>
      <c r="S7" s="67" t="s">
        <v>80</v>
      </c>
    </row>
    <row r="8" spans="1:21" s="5" customFormat="1" ht="13.5" thickTop="1">
      <c r="A8" s="92">
        <v>3</v>
      </c>
      <c r="B8" s="100" t="s">
        <v>24</v>
      </c>
      <c r="C8" s="101">
        <f aca="true" t="shared" si="0" ref="C8:C22">SUM(D8:P8)</f>
        <v>507860</v>
      </c>
      <c r="D8" s="101">
        <f>+D9+D13+D18</f>
        <v>213360</v>
      </c>
      <c r="E8" s="101">
        <f>+E9+E13+E18</f>
        <v>294500</v>
      </c>
      <c r="F8" s="101">
        <f>+F9+F13+F18</f>
        <v>0</v>
      </c>
      <c r="G8" s="101">
        <f>+G9+G13+G18</f>
        <v>0</v>
      </c>
      <c r="H8" s="101">
        <f>+H9+H13+H18</f>
        <v>0</v>
      </c>
      <c r="I8" s="101">
        <f>+I9+I13+I18</f>
        <v>0</v>
      </c>
      <c r="J8" s="101">
        <f>+J9+J13+J18</f>
        <v>0</v>
      </c>
      <c r="K8" s="101">
        <f>+K9+K13+K18</f>
        <v>0</v>
      </c>
      <c r="L8" s="101">
        <f>+L9+L13+L18</f>
        <v>0</v>
      </c>
      <c r="M8" s="101">
        <f>+M9+M13+M18</f>
        <v>0</v>
      </c>
      <c r="N8" s="101">
        <f>+N9+N13+N18</f>
        <v>0</v>
      </c>
      <c r="O8" s="101">
        <f>+O9+O13+O18</f>
        <v>0</v>
      </c>
      <c r="P8" s="101">
        <f>+P9+P13+P18</f>
        <v>0</v>
      </c>
      <c r="Q8" s="101">
        <f>+Q9+Q13+Q18</f>
        <v>0</v>
      </c>
      <c r="R8" s="101">
        <v>507860</v>
      </c>
      <c r="S8" s="101">
        <v>507860</v>
      </c>
      <c r="U8" s="38"/>
    </row>
    <row r="9" spans="1:19" s="5" customFormat="1" ht="12.75">
      <c r="A9" s="87">
        <v>31</v>
      </c>
      <c r="B9" s="89" t="s">
        <v>25</v>
      </c>
      <c r="C9" s="84">
        <f t="shared" si="0"/>
        <v>0</v>
      </c>
      <c r="D9" s="84">
        <f>SUM(D10:D12)</f>
        <v>0</v>
      </c>
      <c r="E9" s="84"/>
      <c r="F9" s="84">
        <f aca="true" t="shared" si="1" ref="F9:O9">SUM(F10:F12)</f>
        <v>0</v>
      </c>
      <c r="G9" s="84">
        <f t="shared" si="1"/>
        <v>0</v>
      </c>
      <c r="H9" s="84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4">
        <f t="shared" si="1"/>
        <v>0</v>
      </c>
      <c r="O9" s="84">
        <f t="shared" si="1"/>
        <v>0</v>
      </c>
      <c r="P9" s="84">
        <f>SUM(P10:P12)</f>
        <v>0</v>
      </c>
      <c r="Q9" s="84"/>
      <c r="R9" s="84"/>
      <c r="S9" s="84"/>
    </row>
    <row r="10" spans="1:19" ht="12.75">
      <c r="A10" s="87">
        <v>311</v>
      </c>
      <c r="B10" s="89" t="s">
        <v>87</v>
      </c>
      <c r="C10" s="84">
        <f t="shared" si="0"/>
        <v>0</v>
      </c>
      <c r="D10" s="84"/>
      <c r="E10" s="84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2.75">
      <c r="A11" s="87">
        <v>312</v>
      </c>
      <c r="B11" s="89" t="s">
        <v>88</v>
      </c>
      <c r="C11" s="84">
        <f t="shared" si="0"/>
        <v>0</v>
      </c>
      <c r="D11" s="84"/>
      <c r="E11" s="84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2.75">
      <c r="A12" s="87">
        <v>313</v>
      </c>
      <c r="B12" s="89" t="s">
        <v>89</v>
      </c>
      <c r="C12" s="84">
        <f t="shared" si="0"/>
        <v>0</v>
      </c>
      <c r="D12" s="84"/>
      <c r="E12" s="84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s="5" customFormat="1" ht="12.75">
      <c r="A13" s="87">
        <v>32</v>
      </c>
      <c r="B13" s="89" t="s">
        <v>26</v>
      </c>
      <c r="C13" s="84">
        <f t="shared" si="0"/>
        <v>507860</v>
      </c>
      <c r="D13" s="84">
        <v>213360</v>
      </c>
      <c r="E13" s="84">
        <v>294500</v>
      </c>
      <c r="F13" s="84">
        <f>SUM(F14:F17)</f>
        <v>0</v>
      </c>
      <c r="G13" s="84">
        <f>SUM(G14:G17)</f>
        <v>0</v>
      </c>
      <c r="H13" s="84">
        <f>SUM(H14:H17)</f>
        <v>0</v>
      </c>
      <c r="I13" s="84">
        <f>SUM(I14:I17)</f>
        <v>0</v>
      </c>
      <c r="J13" s="84">
        <f>SUM(J14:J17)</f>
        <v>0</v>
      </c>
      <c r="K13" s="84">
        <f>SUM(K14:K17)</f>
        <v>0</v>
      </c>
      <c r="L13" s="84">
        <f>SUM(L14:L17)</f>
        <v>0</v>
      </c>
      <c r="M13" s="84">
        <f>SUM(M14:M17)</f>
        <v>0</v>
      </c>
      <c r="N13" s="84">
        <f>SUM(N14:N17)</f>
        <v>0</v>
      </c>
      <c r="O13" s="84">
        <f>SUM(O14:O17)</f>
        <v>0</v>
      </c>
      <c r="P13" s="84">
        <f>SUM(P14:P17)</f>
        <v>0</v>
      </c>
      <c r="Q13" s="84">
        <f>SUM(Q14:Q17)</f>
        <v>0</v>
      </c>
      <c r="R13" s="84">
        <v>507860</v>
      </c>
      <c r="S13" s="84">
        <v>507860</v>
      </c>
    </row>
    <row r="14" spans="1:19" s="5" customFormat="1" ht="12.75">
      <c r="A14" s="87">
        <v>321</v>
      </c>
      <c r="B14" s="89" t="s">
        <v>90</v>
      </c>
      <c r="C14" s="84">
        <f t="shared" si="0"/>
        <v>17000</v>
      </c>
      <c r="D14" s="222">
        <v>17000</v>
      </c>
      <c r="E14" s="222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3"/>
      <c r="R14" s="83"/>
      <c r="S14" s="83"/>
    </row>
    <row r="15" spans="1:19" s="5" customFormat="1" ht="12.75">
      <c r="A15" s="220">
        <v>322</v>
      </c>
      <c r="B15" s="221" t="s">
        <v>91</v>
      </c>
      <c r="C15" s="84">
        <f t="shared" si="0"/>
        <v>269280</v>
      </c>
      <c r="D15" s="222">
        <v>79280</v>
      </c>
      <c r="E15" s="222">
        <v>190000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3"/>
      <c r="R15" s="83"/>
      <c r="S15" s="83"/>
    </row>
    <row r="16" spans="1:19" s="5" customFormat="1" ht="12.75">
      <c r="A16" s="220">
        <v>323</v>
      </c>
      <c r="B16" s="221" t="s">
        <v>92</v>
      </c>
      <c r="C16" s="84">
        <f t="shared" si="0"/>
        <v>198580</v>
      </c>
      <c r="D16" s="222">
        <v>94080</v>
      </c>
      <c r="E16" s="223">
        <v>104500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3"/>
      <c r="R16" s="83"/>
      <c r="S16" s="83"/>
    </row>
    <row r="17" spans="1:19" s="5" customFormat="1" ht="12.75">
      <c r="A17" s="220">
        <v>329</v>
      </c>
      <c r="B17" s="221" t="s">
        <v>93</v>
      </c>
      <c r="C17" s="84">
        <f t="shared" si="0"/>
        <v>23000</v>
      </c>
      <c r="D17" s="222">
        <v>23000</v>
      </c>
      <c r="E17" s="222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3"/>
      <c r="R17" s="83"/>
      <c r="S17" s="83"/>
    </row>
    <row r="18" spans="1:19" s="5" customFormat="1" ht="12.75">
      <c r="A18" s="87">
        <v>34</v>
      </c>
      <c r="B18" s="89" t="s">
        <v>27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 s="5" customFormat="1" ht="12.75">
      <c r="A19" s="87">
        <v>343</v>
      </c>
      <c r="B19" s="89" t="s">
        <v>94</v>
      </c>
      <c r="C19" s="84">
        <v>0</v>
      </c>
      <c r="D19" s="222">
        <v>0</v>
      </c>
      <c r="E19" s="8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20" s="5" customFormat="1" ht="22.5">
      <c r="A20" s="87">
        <v>4</v>
      </c>
      <c r="B20" s="89" t="s">
        <v>28</v>
      </c>
      <c r="C20" s="84">
        <v>0</v>
      </c>
      <c r="D20" s="84">
        <v>0</v>
      </c>
      <c r="E20" s="84"/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38"/>
    </row>
    <row r="21" spans="1:20" s="5" customFormat="1" ht="23.25" thickBot="1">
      <c r="A21" s="97">
        <v>42</v>
      </c>
      <c r="B21" s="98" t="s">
        <v>29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>
        <v>0</v>
      </c>
      <c r="R21" s="99">
        <v>0</v>
      </c>
      <c r="S21" s="99">
        <v>0</v>
      </c>
      <c r="T21" s="38"/>
    </row>
    <row r="22" spans="1:20" s="5" customFormat="1" ht="14.25" thickBot="1" thickTop="1">
      <c r="A22" s="105"/>
      <c r="B22" s="106" t="s">
        <v>38</v>
      </c>
      <c r="C22" s="104">
        <f t="shared" si="0"/>
        <v>507860</v>
      </c>
      <c r="D22" s="104">
        <f>+D8+D20</f>
        <v>213360</v>
      </c>
      <c r="E22" s="104">
        <f>+E8+E20</f>
        <v>294500</v>
      </c>
      <c r="F22" s="104">
        <f>+F8+F20</f>
        <v>0</v>
      </c>
      <c r="G22" s="104"/>
      <c r="H22" s="104">
        <f>+H8+H20</f>
        <v>0</v>
      </c>
      <c r="I22" s="104">
        <f>+I8+I20</f>
        <v>0</v>
      </c>
      <c r="J22" s="104">
        <f>+J8+J20</f>
        <v>0</v>
      </c>
      <c r="K22" s="104">
        <f>+K8+K20</f>
        <v>0</v>
      </c>
      <c r="L22" s="104">
        <f>+L8+L20</f>
        <v>0</v>
      </c>
      <c r="M22" s="104">
        <f>+M8+M20</f>
        <v>0</v>
      </c>
      <c r="N22" s="104">
        <f>+N8+N20</f>
        <v>0</v>
      </c>
      <c r="O22" s="104">
        <f>+O8+O20</f>
        <v>0</v>
      </c>
      <c r="P22" s="104">
        <f>+P8+P20</f>
        <v>0</v>
      </c>
      <c r="Q22" s="104">
        <f>+Q8+Q20</f>
        <v>0</v>
      </c>
      <c r="R22" s="104">
        <f>+R8+R20</f>
        <v>507860</v>
      </c>
      <c r="S22" s="104">
        <f>+S8+S20</f>
        <v>507860</v>
      </c>
      <c r="T22" s="38"/>
    </row>
    <row r="23" spans="1:19" ht="14.25" thickBot="1" thickTop="1">
      <c r="A23" s="107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s="5" customFormat="1" ht="80.25" thickBot="1" thickTop="1">
      <c r="A24" s="102" t="s">
        <v>33</v>
      </c>
      <c r="B24" s="103" t="s">
        <v>37</v>
      </c>
      <c r="C24" s="185" t="s">
        <v>85</v>
      </c>
      <c r="D24" s="185" t="s">
        <v>45</v>
      </c>
      <c r="E24" s="185" t="s">
        <v>46</v>
      </c>
      <c r="F24" s="185" t="s">
        <v>13</v>
      </c>
      <c r="G24" s="185" t="s">
        <v>59</v>
      </c>
      <c r="H24" s="185" t="s">
        <v>51</v>
      </c>
      <c r="I24" s="185" t="s">
        <v>40</v>
      </c>
      <c r="J24" s="185" t="s">
        <v>41</v>
      </c>
      <c r="K24" s="185" t="s">
        <v>42</v>
      </c>
      <c r="L24" s="185" t="s">
        <v>43</v>
      </c>
      <c r="M24" s="185" t="s">
        <v>23</v>
      </c>
      <c r="N24" s="185" t="s">
        <v>17</v>
      </c>
      <c r="O24" s="185" t="s">
        <v>47</v>
      </c>
      <c r="P24" s="67" t="s">
        <v>55</v>
      </c>
      <c r="Q24" s="152" t="s">
        <v>81</v>
      </c>
      <c r="R24" s="67" t="s">
        <v>80</v>
      </c>
      <c r="S24" s="67" t="s">
        <v>86</v>
      </c>
    </row>
    <row r="25" spans="1:19" s="5" customFormat="1" ht="13.5" thickTop="1">
      <c r="A25" s="92">
        <v>3</v>
      </c>
      <c r="B25" s="100" t="s">
        <v>24</v>
      </c>
      <c r="C25" s="101">
        <v>540700</v>
      </c>
      <c r="D25" s="101">
        <v>0</v>
      </c>
      <c r="E25" s="101"/>
      <c r="F25" s="101">
        <v>0</v>
      </c>
      <c r="G25" s="101">
        <v>0</v>
      </c>
      <c r="H25" s="101">
        <v>156800</v>
      </c>
      <c r="I25" s="101">
        <v>0</v>
      </c>
      <c r="J25" s="101">
        <v>0</v>
      </c>
      <c r="K25" s="101">
        <v>23900</v>
      </c>
      <c r="L25" s="101">
        <v>0</v>
      </c>
      <c r="M25" s="101">
        <v>0</v>
      </c>
      <c r="N25" s="101">
        <v>0</v>
      </c>
      <c r="O25" s="101">
        <v>360000</v>
      </c>
      <c r="P25" s="101"/>
      <c r="Q25" s="101">
        <v>0</v>
      </c>
      <c r="R25" s="101">
        <v>540700</v>
      </c>
      <c r="S25" s="101">
        <v>540700</v>
      </c>
    </row>
    <row r="26" spans="1:21" s="5" customFormat="1" ht="12.75">
      <c r="A26" s="87">
        <v>31</v>
      </c>
      <c r="B26" s="89" t="s">
        <v>25</v>
      </c>
      <c r="C26" s="84">
        <v>463300</v>
      </c>
      <c r="D26" s="84">
        <v>0</v>
      </c>
      <c r="E26" s="84"/>
      <c r="F26" s="84">
        <v>0</v>
      </c>
      <c r="G26" s="84">
        <v>0</v>
      </c>
      <c r="H26" s="84">
        <v>82000</v>
      </c>
      <c r="I26" s="84">
        <v>0</v>
      </c>
      <c r="J26" s="84">
        <v>0</v>
      </c>
      <c r="K26" s="84">
        <v>23500</v>
      </c>
      <c r="L26" s="84">
        <v>0</v>
      </c>
      <c r="M26" s="84">
        <v>0</v>
      </c>
      <c r="N26" s="84">
        <v>0</v>
      </c>
      <c r="O26" s="84">
        <v>357800</v>
      </c>
      <c r="P26" s="84"/>
      <c r="Q26" s="84">
        <v>0</v>
      </c>
      <c r="R26" s="84">
        <v>463300</v>
      </c>
      <c r="S26" s="84">
        <v>461700</v>
      </c>
      <c r="U26" s="38"/>
    </row>
    <row r="27" spans="1:19" ht="12.75">
      <c r="A27" s="87">
        <v>311</v>
      </c>
      <c r="B27" s="89" t="s">
        <v>87</v>
      </c>
      <c r="C27" s="84">
        <v>380000</v>
      </c>
      <c r="D27" s="222"/>
      <c r="E27" s="222"/>
      <c r="F27" s="84"/>
      <c r="G27" s="84"/>
      <c r="H27" s="222">
        <v>65000</v>
      </c>
      <c r="I27" s="222"/>
      <c r="J27" s="222"/>
      <c r="K27" s="222">
        <v>20000</v>
      </c>
      <c r="L27" s="222"/>
      <c r="M27" s="84"/>
      <c r="N27" s="84"/>
      <c r="O27" s="222">
        <v>295000</v>
      </c>
      <c r="P27" s="85"/>
      <c r="Q27" s="83"/>
      <c r="R27" s="83"/>
      <c r="S27" s="83"/>
    </row>
    <row r="28" spans="1:19" ht="12.75">
      <c r="A28" s="87">
        <v>312</v>
      </c>
      <c r="B28" s="89" t="s">
        <v>88</v>
      </c>
      <c r="C28" s="84">
        <v>20300</v>
      </c>
      <c r="D28" s="222"/>
      <c r="E28" s="222"/>
      <c r="F28" s="84"/>
      <c r="G28" s="84"/>
      <c r="H28" s="222">
        <v>5000</v>
      </c>
      <c r="I28" s="222"/>
      <c r="J28" s="222"/>
      <c r="K28" s="222">
        <v>1500</v>
      </c>
      <c r="L28" s="222"/>
      <c r="M28" s="84"/>
      <c r="N28" s="84"/>
      <c r="O28" s="222">
        <v>13800</v>
      </c>
      <c r="P28" s="85"/>
      <c r="Q28" s="83"/>
      <c r="R28" s="83"/>
      <c r="S28" s="83"/>
    </row>
    <row r="29" spans="1:19" ht="12.75">
      <c r="A29" s="87">
        <v>313</v>
      </c>
      <c r="B29" s="89" t="s">
        <v>89</v>
      </c>
      <c r="C29" s="84">
        <v>63000</v>
      </c>
      <c r="D29" s="222"/>
      <c r="E29" s="222"/>
      <c r="F29" s="84"/>
      <c r="G29" s="84"/>
      <c r="H29" s="222">
        <v>12000</v>
      </c>
      <c r="I29" s="222"/>
      <c r="J29" s="222"/>
      <c r="K29" s="222">
        <v>2000</v>
      </c>
      <c r="L29" s="222"/>
      <c r="M29" s="84"/>
      <c r="N29" s="84"/>
      <c r="O29" s="222">
        <v>49000</v>
      </c>
      <c r="P29" s="85"/>
      <c r="Q29" s="83"/>
      <c r="R29" s="83"/>
      <c r="S29" s="83"/>
    </row>
    <row r="30" spans="1:19" s="5" customFormat="1" ht="12.75">
      <c r="A30" s="87">
        <v>32</v>
      </c>
      <c r="B30" s="89" t="s">
        <v>26</v>
      </c>
      <c r="C30" s="84">
        <v>77400</v>
      </c>
      <c r="D30" s="84">
        <v>0</v>
      </c>
      <c r="E30" s="84"/>
      <c r="F30" s="84">
        <v>0</v>
      </c>
      <c r="G30" s="84">
        <v>0</v>
      </c>
      <c r="H30" s="84">
        <v>74800</v>
      </c>
      <c r="I30" s="84">
        <v>0</v>
      </c>
      <c r="J30" s="84">
        <v>0</v>
      </c>
      <c r="K30" s="84">
        <v>400</v>
      </c>
      <c r="L30" s="84">
        <v>0</v>
      </c>
      <c r="M30" s="84">
        <v>0</v>
      </c>
      <c r="N30" s="84">
        <v>0</v>
      </c>
      <c r="O30" s="84">
        <v>2200</v>
      </c>
      <c r="P30" s="84"/>
      <c r="Q30" s="84">
        <v>0</v>
      </c>
      <c r="R30" s="84">
        <v>77400</v>
      </c>
      <c r="S30" s="84">
        <v>77400</v>
      </c>
    </row>
    <row r="31" spans="1:21" s="5" customFormat="1" ht="12.75">
      <c r="A31" s="87">
        <v>321</v>
      </c>
      <c r="B31" s="89" t="s">
        <v>90</v>
      </c>
      <c r="C31" s="84">
        <v>3400</v>
      </c>
      <c r="D31" s="222"/>
      <c r="E31" s="222"/>
      <c r="F31" s="84"/>
      <c r="G31" s="84"/>
      <c r="H31" s="222">
        <v>800</v>
      </c>
      <c r="I31" s="222"/>
      <c r="J31" s="222"/>
      <c r="K31" s="222">
        <v>400</v>
      </c>
      <c r="L31" s="222"/>
      <c r="M31" s="84"/>
      <c r="N31" s="84"/>
      <c r="O31" s="223">
        <v>2200</v>
      </c>
      <c r="P31" s="222"/>
      <c r="Q31" s="84"/>
      <c r="R31" s="84"/>
      <c r="S31" s="84"/>
      <c r="U31" s="38"/>
    </row>
    <row r="32" spans="1:19" s="5" customFormat="1" ht="12.75">
      <c r="A32" s="220">
        <v>322</v>
      </c>
      <c r="B32" s="221" t="s">
        <v>91</v>
      </c>
      <c r="C32" s="84">
        <v>40000</v>
      </c>
      <c r="D32" s="84"/>
      <c r="E32" s="84"/>
      <c r="F32" s="84"/>
      <c r="G32" s="84"/>
      <c r="H32" s="222">
        <v>40000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5" customFormat="1" ht="12.75">
      <c r="A33" s="220">
        <v>323</v>
      </c>
      <c r="B33" s="221" t="s">
        <v>92</v>
      </c>
      <c r="C33" s="84">
        <v>34000</v>
      </c>
      <c r="D33" s="84"/>
      <c r="E33" s="84"/>
      <c r="F33" s="84"/>
      <c r="G33" s="84"/>
      <c r="H33" s="222">
        <v>34000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5" customFormat="1" ht="12.75">
      <c r="A34" s="87">
        <v>34</v>
      </c>
      <c r="B34" s="89" t="s">
        <v>27</v>
      </c>
      <c r="C34" s="84">
        <v>0</v>
      </c>
      <c r="D34" s="84">
        <v>0</v>
      </c>
      <c r="E34" s="84"/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/>
      <c r="Q34" s="84">
        <v>0</v>
      </c>
      <c r="R34" s="84">
        <v>0</v>
      </c>
      <c r="S34" s="84">
        <v>0</v>
      </c>
    </row>
    <row r="35" spans="1:21" ht="22.5">
      <c r="A35" s="87">
        <v>4</v>
      </c>
      <c r="B35" s="89" t="s">
        <v>28</v>
      </c>
      <c r="C35" s="84">
        <v>26300</v>
      </c>
      <c r="D35" s="84">
        <v>0</v>
      </c>
      <c r="E35" s="84"/>
      <c r="F35" s="84">
        <v>0</v>
      </c>
      <c r="G35" s="84">
        <v>0</v>
      </c>
      <c r="H35" s="84">
        <v>26300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/>
      <c r="Q35" s="84">
        <v>0</v>
      </c>
      <c r="R35" s="84">
        <v>26300</v>
      </c>
      <c r="S35" s="84">
        <v>26300</v>
      </c>
      <c r="U35" s="36"/>
    </row>
    <row r="36" spans="1:19" ht="22.5">
      <c r="A36" s="87">
        <v>42</v>
      </c>
      <c r="B36" s="89" t="s">
        <v>29</v>
      </c>
      <c r="C36" s="84">
        <v>26300</v>
      </c>
      <c r="D36" s="84">
        <v>0</v>
      </c>
      <c r="E36" s="84"/>
      <c r="F36" s="84">
        <v>0</v>
      </c>
      <c r="G36" s="84">
        <v>0</v>
      </c>
      <c r="H36" s="84">
        <v>26300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/>
      <c r="Q36" s="84">
        <v>0</v>
      </c>
      <c r="R36" s="84">
        <v>26300</v>
      </c>
      <c r="S36" s="84">
        <v>26300</v>
      </c>
    </row>
    <row r="37" spans="1:19" ht="12.75">
      <c r="A37" s="87">
        <v>422</v>
      </c>
      <c r="B37" s="89" t="s">
        <v>95</v>
      </c>
      <c r="C37" s="84">
        <v>21100</v>
      </c>
      <c r="D37" s="83"/>
      <c r="E37" s="83"/>
      <c r="F37" s="83"/>
      <c r="G37" s="83"/>
      <c r="H37" s="222">
        <v>21100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2.75">
      <c r="A38" s="220">
        <v>426</v>
      </c>
      <c r="B38" s="224" t="s">
        <v>96</v>
      </c>
      <c r="C38" s="84">
        <v>2200</v>
      </c>
      <c r="D38" s="84"/>
      <c r="E38" s="84"/>
      <c r="F38" s="84"/>
      <c r="G38" s="84"/>
      <c r="H38" s="222">
        <v>2200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3.5" thickBot="1">
      <c r="A39" s="225">
        <v>424</v>
      </c>
      <c r="B39" s="226" t="s">
        <v>97</v>
      </c>
      <c r="C39" s="99">
        <v>3000</v>
      </c>
      <c r="D39" s="99"/>
      <c r="E39" s="99"/>
      <c r="F39" s="99"/>
      <c r="G39" s="99"/>
      <c r="H39" s="227">
        <v>3000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4.25" thickBot="1" thickTop="1">
      <c r="A40" s="112"/>
      <c r="B40" s="106" t="s">
        <v>38</v>
      </c>
      <c r="C40" s="104">
        <v>567000</v>
      </c>
      <c r="D40" s="104">
        <v>0</v>
      </c>
      <c r="E40" s="104"/>
      <c r="F40" s="104">
        <v>0</v>
      </c>
      <c r="G40" s="104">
        <v>0</v>
      </c>
      <c r="H40" s="104">
        <v>183100</v>
      </c>
      <c r="I40" s="104">
        <v>0</v>
      </c>
      <c r="J40" s="104">
        <v>0</v>
      </c>
      <c r="K40" s="104">
        <v>23900</v>
      </c>
      <c r="L40" s="104">
        <v>0</v>
      </c>
      <c r="M40" s="104">
        <v>0</v>
      </c>
      <c r="N40" s="104">
        <v>0</v>
      </c>
      <c r="O40" s="104">
        <v>360000</v>
      </c>
      <c r="P40" s="104"/>
      <c r="Q40" s="104">
        <v>0</v>
      </c>
      <c r="R40" s="104">
        <v>567000</v>
      </c>
      <c r="S40" s="104">
        <v>567000</v>
      </c>
    </row>
    <row r="41" spans="1:19" ht="13.5" thickTop="1">
      <c r="A41" s="111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3.5" thickBot="1">
      <c r="A42" s="97"/>
      <c r="B42" s="113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s="5" customFormat="1" ht="80.25" thickBot="1" thickTop="1">
      <c r="A43" s="114" t="s">
        <v>33</v>
      </c>
      <c r="B43" s="103" t="s">
        <v>39</v>
      </c>
      <c r="C43" s="185" t="s">
        <v>85</v>
      </c>
      <c r="D43" s="186" t="s">
        <v>45</v>
      </c>
      <c r="E43" s="186" t="s">
        <v>46</v>
      </c>
      <c r="F43" s="186" t="s">
        <v>13</v>
      </c>
      <c r="G43" s="185" t="s">
        <v>59</v>
      </c>
      <c r="H43" s="185" t="s">
        <v>51</v>
      </c>
      <c r="I43" s="186" t="s">
        <v>40</v>
      </c>
      <c r="J43" s="186" t="s">
        <v>41</v>
      </c>
      <c r="K43" s="186" t="s">
        <v>42</v>
      </c>
      <c r="L43" s="186" t="s">
        <v>43</v>
      </c>
      <c r="M43" s="186" t="s">
        <v>23</v>
      </c>
      <c r="N43" s="186" t="s">
        <v>17</v>
      </c>
      <c r="O43" s="186" t="s">
        <v>47</v>
      </c>
      <c r="P43" s="140" t="s">
        <v>55</v>
      </c>
      <c r="Q43" s="152" t="s">
        <v>81</v>
      </c>
      <c r="R43" s="67" t="s">
        <v>80</v>
      </c>
      <c r="S43" s="67" t="s">
        <v>86</v>
      </c>
    </row>
    <row r="44" spans="1:19" s="5" customFormat="1" ht="13.5" thickTop="1">
      <c r="A44" s="92">
        <v>3</v>
      </c>
      <c r="B44" s="100" t="s">
        <v>24</v>
      </c>
      <c r="C44" s="101">
        <v>417400</v>
      </c>
      <c r="D44" s="101">
        <v>0</v>
      </c>
      <c r="E44" s="101">
        <v>0</v>
      </c>
      <c r="F44" s="101">
        <v>11000</v>
      </c>
      <c r="G44" s="101">
        <v>10000</v>
      </c>
      <c r="H44" s="101">
        <v>231900</v>
      </c>
      <c r="I44" s="101">
        <v>106400</v>
      </c>
      <c r="J44" s="101">
        <v>25000</v>
      </c>
      <c r="K44" s="101">
        <v>3100</v>
      </c>
      <c r="L44" s="101">
        <v>1000</v>
      </c>
      <c r="M44" s="101">
        <v>12000</v>
      </c>
      <c r="N44" s="101">
        <v>2000</v>
      </c>
      <c r="O44" s="101">
        <v>0</v>
      </c>
      <c r="P44" s="101">
        <v>0</v>
      </c>
      <c r="Q44" s="184">
        <v>15000</v>
      </c>
      <c r="R44" s="101">
        <v>417400</v>
      </c>
      <c r="S44" s="101">
        <v>417400</v>
      </c>
    </row>
    <row r="45" spans="1:19" s="5" customFormat="1" ht="12.75">
      <c r="A45" s="87">
        <v>31</v>
      </c>
      <c r="B45" s="89" t="s">
        <v>25</v>
      </c>
      <c r="C45" s="84">
        <v>8650</v>
      </c>
      <c r="D45" s="84">
        <v>0</v>
      </c>
      <c r="E45" s="84">
        <v>0</v>
      </c>
      <c r="F45" s="84">
        <v>1850</v>
      </c>
      <c r="G45" s="84">
        <v>0</v>
      </c>
      <c r="H45" s="84">
        <v>3900</v>
      </c>
      <c r="I45" s="84">
        <v>500</v>
      </c>
      <c r="J45" s="84">
        <v>2360</v>
      </c>
      <c r="K45" s="84">
        <v>0</v>
      </c>
      <c r="L45" s="84">
        <v>40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8650</v>
      </c>
      <c r="S45" s="84">
        <v>8650</v>
      </c>
    </row>
    <row r="46" spans="1:19" s="5" customFormat="1" ht="12.75">
      <c r="A46" s="87">
        <v>311</v>
      </c>
      <c r="B46" s="89" t="s">
        <v>87</v>
      </c>
      <c r="C46" s="83">
        <v>5990</v>
      </c>
      <c r="D46" s="83"/>
      <c r="E46" s="83"/>
      <c r="F46" s="83">
        <v>1500</v>
      </c>
      <c r="G46" s="83">
        <v>0</v>
      </c>
      <c r="H46" s="83">
        <v>2400</v>
      </c>
      <c r="I46" s="83">
        <v>200</v>
      </c>
      <c r="J46" s="83">
        <v>1860</v>
      </c>
      <c r="K46" s="85"/>
      <c r="L46" s="83">
        <v>30</v>
      </c>
      <c r="M46" s="83"/>
      <c r="N46" s="83"/>
      <c r="O46" s="83">
        <v>0</v>
      </c>
      <c r="P46" s="83"/>
      <c r="Q46" s="83">
        <v>0</v>
      </c>
      <c r="R46" s="83">
        <v>0</v>
      </c>
      <c r="S46" s="83">
        <v>0</v>
      </c>
    </row>
    <row r="47" spans="1:19" ht="12.75">
      <c r="A47" s="87">
        <v>312</v>
      </c>
      <c r="B47" s="89" t="s">
        <v>88</v>
      </c>
      <c r="C47" s="83">
        <v>1200</v>
      </c>
      <c r="D47" s="83"/>
      <c r="E47" s="83"/>
      <c r="F47" s="83">
        <v>0</v>
      </c>
      <c r="G47" s="83">
        <v>0</v>
      </c>
      <c r="H47" s="85">
        <v>1000</v>
      </c>
      <c r="I47" s="85">
        <v>200</v>
      </c>
      <c r="J47" s="85">
        <v>0</v>
      </c>
      <c r="K47" s="85"/>
      <c r="L47" s="83"/>
      <c r="M47" s="83"/>
      <c r="N47" s="83"/>
      <c r="O47" s="83">
        <v>0</v>
      </c>
      <c r="P47" s="83"/>
      <c r="Q47" s="83"/>
      <c r="R47" s="83"/>
      <c r="S47" s="83"/>
    </row>
    <row r="48" spans="1:19" ht="12.75">
      <c r="A48" s="87">
        <v>313</v>
      </c>
      <c r="B48" s="89" t="s">
        <v>89</v>
      </c>
      <c r="C48" s="83">
        <v>1460</v>
      </c>
      <c r="D48" s="83"/>
      <c r="E48" s="83"/>
      <c r="F48" s="83">
        <v>350</v>
      </c>
      <c r="G48" s="83">
        <v>0</v>
      </c>
      <c r="H48" s="85">
        <v>500</v>
      </c>
      <c r="I48" s="85">
        <v>100</v>
      </c>
      <c r="J48" s="85">
        <v>500</v>
      </c>
      <c r="K48" s="85"/>
      <c r="L48" s="83">
        <v>10</v>
      </c>
      <c r="M48" s="83"/>
      <c r="N48" s="83"/>
      <c r="O48" s="83">
        <v>0</v>
      </c>
      <c r="P48" s="83"/>
      <c r="Q48" s="83"/>
      <c r="R48" s="83"/>
      <c r="S48" s="83"/>
    </row>
    <row r="49" spans="1:19" s="5" customFormat="1" ht="12.75">
      <c r="A49" s="87">
        <v>32</v>
      </c>
      <c r="B49" s="89" t="s">
        <v>26</v>
      </c>
      <c r="C49" s="84">
        <v>283950</v>
      </c>
      <c r="D49" s="84">
        <v>0</v>
      </c>
      <c r="E49" s="84">
        <v>0</v>
      </c>
      <c r="F49" s="84">
        <v>9150</v>
      </c>
      <c r="G49" s="84">
        <v>10000</v>
      </c>
      <c r="H49" s="84">
        <v>222800</v>
      </c>
      <c r="I49" s="84">
        <v>1300</v>
      </c>
      <c r="J49" s="84">
        <v>22640</v>
      </c>
      <c r="K49" s="84">
        <v>3100</v>
      </c>
      <c r="L49" s="84">
        <v>960</v>
      </c>
      <c r="M49" s="84">
        <v>12000</v>
      </c>
      <c r="N49" s="84">
        <v>2000</v>
      </c>
      <c r="O49" s="84">
        <v>0</v>
      </c>
      <c r="P49" s="84">
        <v>0</v>
      </c>
      <c r="Q49" s="183">
        <v>15000</v>
      </c>
      <c r="R49" s="194">
        <v>283950</v>
      </c>
      <c r="S49" s="194">
        <v>283950</v>
      </c>
    </row>
    <row r="50" spans="1:19" s="5" customFormat="1" ht="12.75">
      <c r="A50" s="87">
        <v>321</v>
      </c>
      <c r="B50" s="89" t="s">
        <v>90</v>
      </c>
      <c r="C50" s="84">
        <v>6610</v>
      </c>
      <c r="D50" s="84"/>
      <c r="E50" s="84"/>
      <c r="F50" s="84">
        <v>1000</v>
      </c>
      <c r="G50" s="84"/>
      <c r="H50" s="222">
        <v>10500</v>
      </c>
      <c r="I50" s="222">
        <v>600</v>
      </c>
      <c r="J50" s="222">
        <v>500</v>
      </c>
      <c r="K50" s="222"/>
      <c r="L50" s="84">
        <v>10</v>
      </c>
      <c r="M50" s="84"/>
      <c r="N50" s="84"/>
      <c r="O50" s="84"/>
      <c r="P50" s="84"/>
      <c r="Q50" s="84"/>
      <c r="R50" s="84"/>
      <c r="S50" s="84"/>
    </row>
    <row r="51" spans="1:19" s="5" customFormat="1" ht="12.75">
      <c r="A51" s="220">
        <v>322</v>
      </c>
      <c r="B51" s="221" t="s">
        <v>91</v>
      </c>
      <c r="C51" s="84">
        <v>8700</v>
      </c>
      <c r="D51" s="84"/>
      <c r="E51" s="84"/>
      <c r="F51" s="84">
        <v>2650</v>
      </c>
      <c r="G51" s="84"/>
      <c r="H51" s="222">
        <v>140750</v>
      </c>
      <c r="I51" s="222">
        <v>550</v>
      </c>
      <c r="J51" s="222">
        <v>8440</v>
      </c>
      <c r="K51" s="84">
        <v>3100</v>
      </c>
      <c r="L51" s="84">
        <v>950</v>
      </c>
      <c r="M51" s="84">
        <v>10000</v>
      </c>
      <c r="N51" s="84">
        <v>500</v>
      </c>
      <c r="O51" s="84"/>
      <c r="P51" s="84"/>
      <c r="Q51" s="183">
        <v>15000</v>
      </c>
      <c r="R51" s="84"/>
      <c r="S51" s="84"/>
    </row>
    <row r="52" spans="1:19" s="5" customFormat="1" ht="12.75">
      <c r="A52" s="220">
        <v>323</v>
      </c>
      <c r="B52" s="221" t="s">
        <v>92</v>
      </c>
      <c r="C52" s="84">
        <v>14000</v>
      </c>
      <c r="D52" s="84"/>
      <c r="E52" s="187"/>
      <c r="F52" s="222">
        <v>4500</v>
      </c>
      <c r="G52" s="84"/>
      <c r="H52" s="222">
        <v>50000</v>
      </c>
      <c r="I52" s="222">
        <v>100</v>
      </c>
      <c r="J52" s="223">
        <v>12700</v>
      </c>
      <c r="K52" s="84"/>
      <c r="L52" s="84"/>
      <c r="M52" s="84">
        <v>2000</v>
      </c>
      <c r="N52" s="120">
        <v>1500</v>
      </c>
      <c r="O52" s="120"/>
      <c r="P52" s="84"/>
      <c r="Q52" s="84"/>
      <c r="R52" s="84"/>
      <c r="S52" s="84"/>
    </row>
    <row r="53" spans="1:19" ht="12.75">
      <c r="A53" s="220">
        <v>324</v>
      </c>
      <c r="B53" s="221" t="s">
        <v>98</v>
      </c>
      <c r="C53" s="84">
        <v>11500</v>
      </c>
      <c r="D53" s="222"/>
      <c r="E53" s="222"/>
      <c r="F53" s="84"/>
      <c r="G53" s="84">
        <v>10000</v>
      </c>
      <c r="H53" s="222">
        <v>1500</v>
      </c>
      <c r="I53" s="222"/>
      <c r="J53" s="222"/>
      <c r="K53" s="84"/>
      <c r="L53" s="84"/>
      <c r="M53" s="84"/>
      <c r="N53" s="84"/>
      <c r="O53" s="84"/>
      <c r="P53" s="84"/>
      <c r="Q53" s="83"/>
      <c r="R53" s="83"/>
      <c r="S53" s="83"/>
    </row>
    <row r="54" spans="1:19" ht="12.75">
      <c r="A54" s="220">
        <v>329</v>
      </c>
      <c r="B54" s="221" t="s">
        <v>93</v>
      </c>
      <c r="C54" s="84">
        <v>5000</v>
      </c>
      <c r="D54" s="222"/>
      <c r="E54" s="222"/>
      <c r="F54" s="84">
        <v>1000</v>
      </c>
      <c r="G54" s="84"/>
      <c r="H54" s="222">
        <v>19050</v>
      </c>
      <c r="I54" s="222">
        <v>50</v>
      </c>
      <c r="J54" s="222">
        <v>1000</v>
      </c>
      <c r="K54" s="84"/>
      <c r="L54" s="84"/>
      <c r="M54" s="84"/>
      <c r="N54" s="84"/>
      <c r="O54" s="222">
        <v>0</v>
      </c>
      <c r="P54" s="222"/>
      <c r="Q54" s="83"/>
      <c r="R54" s="83"/>
      <c r="S54" s="83"/>
    </row>
    <row r="55" spans="1:19" s="5" customFormat="1" ht="12.75">
      <c r="A55" s="87">
        <v>34</v>
      </c>
      <c r="B55" s="89" t="s">
        <v>27</v>
      </c>
      <c r="C55" s="84">
        <v>200</v>
      </c>
      <c r="D55" s="84">
        <v>0</v>
      </c>
      <c r="E55" s="84">
        <v>0</v>
      </c>
      <c r="F55" s="84">
        <v>0</v>
      </c>
      <c r="G55" s="84">
        <v>0</v>
      </c>
      <c r="H55" s="84">
        <v>200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200</v>
      </c>
      <c r="S55" s="84">
        <v>200</v>
      </c>
    </row>
    <row r="56" spans="1:19" s="5" customFormat="1" ht="12.75">
      <c r="A56" s="87">
        <v>343</v>
      </c>
      <c r="B56" s="89" t="s">
        <v>94</v>
      </c>
      <c r="C56" s="83">
        <v>50</v>
      </c>
      <c r="D56" s="84"/>
      <c r="E56" s="84"/>
      <c r="F56" s="84"/>
      <c r="G56" s="84"/>
      <c r="H56" s="83">
        <v>200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s="5" customFormat="1" ht="12.75">
      <c r="A57" s="87">
        <v>37</v>
      </c>
      <c r="B57" s="89" t="s">
        <v>57</v>
      </c>
      <c r="C57" s="84">
        <v>109600</v>
      </c>
      <c r="D57" s="84"/>
      <c r="E57" s="84"/>
      <c r="F57" s="84"/>
      <c r="G57" s="84"/>
      <c r="H57" s="84">
        <v>5000</v>
      </c>
      <c r="I57" s="84">
        <v>104600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109600</v>
      </c>
      <c r="S57" s="84">
        <v>109600</v>
      </c>
    </row>
    <row r="58" spans="1:19" ht="12.75">
      <c r="A58" s="87">
        <v>372</v>
      </c>
      <c r="B58" s="89" t="s">
        <v>57</v>
      </c>
      <c r="C58" s="84">
        <v>109600</v>
      </c>
      <c r="D58" s="84"/>
      <c r="E58" s="84"/>
      <c r="F58" s="84"/>
      <c r="G58" s="84"/>
      <c r="H58" s="84">
        <v>5000</v>
      </c>
      <c r="I58" s="120">
        <v>104600</v>
      </c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21" s="5" customFormat="1" ht="22.5">
      <c r="A59" s="87">
        <v>4</v>
      </c>
      <c r="B59" s="89" t="s">
        <v>28</v>
      </c>
      <c r="C59" s="84">
        <v>145000</v>
      </c>
      <c r="D59" s="84">
        <v>0</v>
      </c>
      <c r="E59" s="84">
        <v>0</v>
      </c>
      <c r="F59" s="84">
        <v>0</v>
      </c>
      <c r="G59" s="84">
        <v>0</v>
      </c>
      <c r="H59" s="84">
        <v>15000</v>
      </c>
      <c r="I59" s="84">
        <v>114000</v>
      </c>
      <c r="J59" s="84"/>
      <c r="K59" s="84"/>
      <c r="L59" s="84"/>
      <c r="M59" s="84">
        <v>8000</v>
      </c>
      <c r="N59" s="84">
        <v>8000</v>
      </c>
      <c r="O59" s="84">
        <v>0</v>
      </c>
      <c r="P59" s="84">
        <v>0</v>
      </c>
      <c r="Q59" s="84">
        <v>0</v>
      </c>
      <c r="R59" s="193">
        <v>145000</v>
      </c>
      <c r="S59" s="193">
        <v>145000</v>
      </c>
      <c r="U59" s="38"/>
    </row>
    <row r="60" spans="1:19" s="5" customFormat="1" ht="22.5">
      <c r="A60" s="87">
        <v>42</v>
      </c>
      <c r="B60" s="89" t="s">
        <v>29</v>
      </c>
      <c r="C60" s="84">
        <v>145000</v>
      </c>
      <c r="D60" s="84">
        <v>0</v>
      </c>
      <c r="E60" s="84">
        <v>0</v>
      </c>
      <c r="F60" s="84">
        <v>0</v>
      </c>
      <c r="G60" s="84">
        <v>0</v>
      </c>
      <c r="H60" s="84">
        <v>15000</v>
      </c>
      <c r="I60" s="84">
        <v>114000</v>
      </c>
      <c r="J60" s="84">
        <v>0</v>
      </c>
      <c r="K60" s="84">
        <v>0</v>
      </c>
      <c r="L60" s="84">
        <v>0</v>
      </c>
      <c r="M60" s="84">
        <v>8000</v>
      </c>
      <c r="N60" s="84">
        <v>8000</v>
      </c>
      <c r="O60" s="84">
        <v>0</v>
      </c>
      <c r="P60" s="84">
        <v>0</v>
      </c>
      <c r="Q60" s="84">
        <v>0</v>
      </c>
      <c r="R60" s="84">
        <v>148000</v>
      </c>
      <c r="S60" s="84">
        <v>148000</v>
      </c>
    </row>
    <row r="61" spans="1:19" ht="12.75">
      <c r="A61" s="87">
        <v>422</v>
      </c>
      <c r="B61" s="89" t="s">
        <v>95</v>
      </c>
      <c r="C61" s="84">
        <v>36000</v>
      </c>
      <c r="D61" s="84"/>
      <c r="E61" s="84"/>
      <c r="F61" s="84"/>
      <c r="G61" s="84"/>
      <c r="H61" s="222">
        <v>11000</v>
      </c>
      <c r="I61" s="120">
        <v>14000</v>
      </c>
      <c r="J61" s="84"/>
      <c r="K61" s="84"/>
      <c r="L61" s="84"/>
      <c r="M61" s="84">
        <v>8000</v>
      </c>
      <c r="N61" s="120">
        <v>3000</v>
      </c>
      <c r="O61" s="84"/>
      <c r="P61" s="84"/>
      <c r="Q61" s="83"/>
      <c r="R61" s="83"/>
      <c r="S61" s="83"/>
    </row>
    <row r="62" spans="1:19" ht="13.5" thickBot="1">
      <c r="A62" s="225">
        <v>424</v>
      </c>
      <c r="B62" s="226" t="s">
        <v>97</v>
      </c>
      <c r="C62" s="99">
        <v>109000</v>
      </c>
      <c r="D62" s="99"/>
      <c r="E62" s="99"/>
      <c r="F62" s="99"/>
      <c r="G62" s="99"/>
      <c r="H62" s="227">
        <v>4000</v>
      </c>
      <c r="I62" s="228">
        <v>100000</v>
      </c>
      <c r="J62" s="99"/>
      <c r="K62" s="99"/>
      <c r="L62" s="99"/>
      <c r="M62" s="99"/>
      <c r="N62" s="228">
        <v>5000</v>
      </c>
      <c r="O62" s="99"/>
      <c r="P62" s="99"/>
      <c r="Q62" s="110"/>
      <c r="R62" s="110"/>
      <c r="S62" s="110"/>
    </row>
    <row r="63" spans="1:19" s="5" customFormat="1" ht="14.25" thickBot="1" thickTop="1">
      <c r="A63" s="105"/>
      <c r="B63" s="106" t="s">
        <v>38</v>
      </c>
      <c r="C63" s="104">
        <f>SUM(D63:Q63)</f>
        <v>562400</v>
      </c>
      <c r="D63" s="104">
        <f>+D44+D59</f>
        <v>0</v>
      </c>
      <c r="E63" s="104">
        <f>+E44+E59</f>
        <v>0</v>
      </c>
      <c r="F63" s="104">
        <f>+F44+F59</f>
        <v>11000</v>
      </c>
      <c r="G63" s="104">
        <f>+G44+G59</f>
        <v>10000</v>
      </c>
      <c r="H63" s="104">
        <f>+H44+H59</f>
        <v>246900</v>
      </c>
      <c r="I63" s="104">
        <f>+I44+I59</f>
        <v>220400</v>
      </c>
      <c r="J63" s="104">
        <f>+J44+J59</f>
        <v>25000</v>
      </c>
      <c r="K63" s="104">
        <f>+K44+K59</f>
        <v>3100</v>
      </c>
      <c r="L63" s="104">
        <f>+L44+L59</f>
        <v>1000</v>
      </c>
      <c r="M63" s="104">
        <f>+M44+M59</f>
        <v>20000</v>
      </c>
      <c r="N63" s="104">
        <f>+N44+N59</f>
        <v>10000</v>
      </c>
      <c r="O63" s="104">
        <f>+O44+O59</f>
        <v>0</v>
      </c>
      <c r="P63" s="104">
        <f>+P44+P59</f>
        <v>0</v>
      </c>
      <c r="Q63" s="104">
        <f>+Q44+Q59</f>
        <v>15000</v>
      </c>
      <c r="R63" s="104">
        <f>+R44+R59</f>
        <v>562400</v>
      </c>
      <c r="S63" s="104">
        <f>+S44+S59</f>
        <v>562400</v>
      </c>
    </row>
    <row r="64" spans="1:19" s="5" customFormat="1" ht="14.25" thickBot="1" thickTop="1">
      <c r="A64" s="107"/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48"/>
      <c r="Q64" s="116"/>
      <c r="R64" s="116"/>
      <c r="S64" s="116"/>
    </row>
    <row r="65" spans="1:19" s="5" customFormat="1" ht="80.25" thickBot="1" thickTop="1">
      <c r="A65" s="114" t="s">
        <v>33</v>
      </c>
      <c r="B65" s="103" t="s">
        <v>44</v>
      </c>
      <c r="C65" s="185" t="s">
        <v>85</v>
      </c>
      <c r="D65" s="186" t="s">
        <v>45</v>
      </c>
      <c r="E65" s="186" t="s">
        <v>46</v>
      </c>
      <c r="F65" s="186" t="s">
        <v>13</v>
      </c>
      <c r="G65" s="185" t="s">
        <v>59</v>
      </c>
      <c r="H65" s="185" t="s">
        <v>51</v>
      </c>
      <c r="I65" s="186" t="s">
        <v>40</v>
      </c>
      <c r="J65" s="186" t="s">
        <v>41</v>
      </c>
      <c r="K65" s="186" t="s">
        <v>42</v>
      </c>
      <c r="L65" s="186" t="s">
        <v>43</v>
      </c>
      <c r="M65" s="186" t="s">
        <v>23</v>
      </c>
      <c r="N65" s="186" t="s">
        <v>17</v>
      </c>
      <c r="O65" s="188" t="s">
        <v>47</v>
      </c>
      <c r="P65" s="140" t="s">
        <v>55</v>
      </c>
      <c r="Q65" s="152" t="s">
        <v>81</v>
      </c>
      <c r="R65" s="67" t="s">
        <v>80</v>
      </c>
      <c r="S65" s="67" t="s">
        <v>86</v>
      </c>
    </row>
    <row r="66" spans="1:19" s="5" customFormat="1" ht="13.5" thickTop="1">
      <c r="A66" s="92">
        <v>3</v>
      </c>
      <c r="B66" s="100" t="s">
        <v>24</v>
      </c>
      <c r="C66" s="101">
        <v>95000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95000</v>
      </c>
      <c r="P66" s="101"/>
      <c r="Q66" s="101">
        <v>0</v>
      </c>
      <c r="R66" s="101">
        <v>95000</v>
      </c>
      <c r="S66" s="101">
        <v>95000</v>
      </c>
    </row>
    <row r="67" spans="1:19" s="5" customFormat="1" ht="12.75">
      <c r="A67" s="87">
        <v>31</v>
      </c>
      <c r="B67" s="89" t="s">
        <v>25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</row>
    <row r="68" spans="1:19" s="5" customFormat="1" ht="12.75">
      <c r="A68" s="87">
        <v>311</v>
      </c>
      <c r="B68" s="89" t="s">
        <v>87</v>
      </c>
      <c r="C68" s="84"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.75">
      <c r="A69" s="87">
        <v>312</v>
      </c>
      <c r="B69" s="89" t="s">
        <v>88</v>
      </c>
      <c r="C69" s="84">
        <v>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2.75">
      <c r="A70" s="87">
        <v>313</v>
      </c>
      <c r="B70" s="89" t="s">
        <v>89</v>
      </c>
      <c r="C70" s="84">
        <v>0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s="5" customFormat="1" ht="12.75">
      <c r="A71" s="87">
        <v>32</v>
      </c>
      <c r="B71" s="89" t="s">
        <v>26</v>
      </c>
      <c r="C71" s="84">
        <v>95000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95000</v>
      </c>
      <c r="P71" s="84"/>
      <c r="Q71" s="84">
        <v>0</v>
      </c>
      <c r="R71" s="84">
        <v>95000</v>
      </c>
      <c r="S71" s="84">
        <v>95000</v>
      </c>
    </row>
    <row r="72" spans="1:19" ht="13.5" thickBot="1">
      <c r="A72" s="220">
        <v>322</v>
      </c>
      <c r="B72" s="221" t="s">
        <v>91</v>
      </c>
      <c r="C72" s="84">
        <v>95000</v>
      </c>
      <c r="D72" s="229"/>
      <c r="E72" s="229"/>
      <c r="F72" s="84"/>
      <c r="G72" s="84"/>
      <c r="H72" s="84"/>
      <c r="I72" s="84">
        <v>0</v>
      </c>
      <c r="J72" s="84"/>
      <c r="K72" s="84"/>
      <c r="L72" s="84"/>
      <c r="M72" s="84"/>
      <c r="N72" s="84"/>
      <c r="O72" s="230">
        <v>95000</v>
      </c>
      <c r="P72" s="86"/>
      <c r="Q72" s="83"/>
      <c r="R72" s="83"/>
      <c r="S72" s="83"/>
    </row>
    <row r="73" spans="1:19" s="5" customFormat="1" ht="14.25" thickBot="1" thickTop="1">
      <c r="A73" s="117"/>
      <c r="B73" s="106" t="s">
        <v>38</v>
      </c>
      <c r="C73" s="104">
        <v>95000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95000</v>
      </c>
      <c r="P73" s="104"/>
      <c r="Q73" s="104">
        <v>0</v>
      </c>
      <c r="R73" s="104">
        <v>95000</v>
      </c>
      <c r="S73" s="104">
        <v>95000</v>
      </c>
    </row>
    <row r="74" spans="1:19" ht="80.25" thickBot="1" thickTop="1">
      <c r="A74" s="129" t="s">
        <v>33</v>
      </c>
      <c r="B74" s="130" t="s">
        <v>58</v>
      </c>
      <c r="C74" s="185" t="s">
        <v>85</v>
      </c>
      <c r="D74" s="188" t="s">
        <v>45</v>
      </c>
      <c r="E74" s="188" t="s">
        <v>46</v>
      </c>
      <c r="F74" s="188" t="s">
        <v>13</v>
      </c>
      <c r="G74" s="189" t="s">
        <v>50</v>
      </c>
      <c r="H74" s="189" t="s">
        <v>51</v>
      </c>
      <c r="I74" s="188" t="s">
        <v>40</v>
      </c>
      <c r="J74" s="188" t="s">
        <v>41</v>
      </c>
      <c r="K74" s="188" t="s">
        <v>42</v>
      </c>
      <c r="L74" s="188" t="s">
        <v>43</v>
      </c>
      <c r="M74" s="188" t="s">
        <v>23</v>
      </c>
      <c r="N74" s="188" t="s">
        <v>17</v>
      </c>
      <c r="O74" s="188" t="s">
        <v>47</v>
      </c>
      <c r="P74" s="141" t="s">
        <v>55</v>
      </c>
      <c r="Q74" s="152" t="s">
        <v>81</v>
      </c>
      <c r="R74" s="67" t="s">
        <v>80</v>
      </c>
      <c r="S74" s="67" t="s">
        <v>86</v>
      </c>
    </row>
    <row r="75" spans="1:19" ht="13.5" thickTop="1">
      <c r="A75" s="131">
        <v>3</v>
      </c>
      <c r="B75" s="132" t="s">
        <v>24</v>
      </c>
      <c r="C75" s="133">
        <v>5460000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33">
        <v>5460000</v>
      </c>
      <c r="Q75" s="133">
        <v>0</v>
      </c>
      <c r="R75" s="133">
        <v>5460000</v>
      </c>
      <c r="S75" s="133">
        <v>5460000</v>
      </c>
    </row>
    <row r="76" spans="1:19" ht="12.75">
      <c r="A76" s="134">
        <v>31</v>
      </c>
      <c r="B76" s="135" t="s">
        <v>25</v>
      </c>
      <c r="C76" s="120">
        <v>5320000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5320000</v>
      </c>
      <c r="Q76" s="120">
        <v>0</v>
      </c>
      <c r="R76" s="120">
        <v>5320000</v>
      </c>
      <c r="S76" s="120">
        <v>5320000</v>
      </c>
    </row>
    <row r="77" spans="1:19" ht="12.75">
      <c r="A77" s="87">
        <v>311</v>
      </c>
      <c r="B77" s="89" t="s">
        <v>87</v>
      </c>
      <c r="C77" s="120">
        <v>4370000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>
        <v>4370000</v>
      </c>
      <c r="Q77" s="120"/>
      <c r="R77" s="120"/>
      <c r="S77" s="120"/>
    </row>
    <row r="78" spans="1:19" ht="12.75">
      <c r="A78" s="87">
        <v>312</v>
      </c>
      <c r="B78" s="89" t="s">
        <v>88</v>
      </c>
      <c r="C78" s="120">
        <v>250000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20">
        <v>250000</v>
      </c>
      <c r="Q78" s="119"/>
      <c r="R78" s="119"/>
      <c r="S78" s="119"/>
    </row>
    <row r="79" spans="1:19" ht="12.75">
      <c r="A79" s="87">
        <v>313</v>
      </c>
      <c r="B79" s="89" t="s">
        <v>89</v>
      </c>
      <c r="C79" s="120">
        <v>700000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20">
        <v>700000</v>
      </c>
      <c r="Q79" s="119"/>
      <c r="R79" s="119"/>
      <c r="S79" s="119"/>
    </row>
    <row r="80" spans="1:19" ht="12.75">
      <c r="A80" s="134">
        <v>32</v>
      </c>
      <c r="B80" s="135" t="s">
        <v>26</v>
      </c>
      <c r="C80" s="120">
        <v>140000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140000</v>
      </c>
      <c r="Q80" s="120">
        <v>0</v>
      </c>
      <c r="R80" s="120">
        <v>140000</v>
      </c>
      <c r="S80" s="120">
        <v>140000</v>
      </c>
    </row>
    <row r="81" spans="1:19" ht="12.75">
      <c r="A81" s="87">
        <v>321</v>
      </c>
      <c r="B81" s="89" t="s">
        <v>90</v>
      </c>
      <c r="C81" s="120">
        <v>120000</v>
      </c>
      <c r="D81" s="120"/>
      <c r="E81" s="120"/>
      <c r="F81" s="120"/>
      <c r="G81" s="120"/>
      <c r="H81" s="120"/>
      <c r="I81" s="119"/>
      <c r="J81" s="119"/>
      <c r="K81" s="119"/>
      <c r="L81" s="119"/>
      <c r="M81" s="119"/>
      <c r="N81" s="119"/>
      <c r="O81" s="119"/>
      <c r="P81" s="120">
        <v>120000</v>
      </c>
      <c r="Q81" s="120"/>
      <c r="R81" s="120"/>
      <c r="S81" s="120"/>
    </row>
    <row r="82" spans="1:19" ht="13.5" thickBot="1">
      <c r="A82" s="220">
        <v>329</v>
      </c>
      <c r="B82" s="221" t="s">
        <v>93</v>
      </c>
      <c r="C82" s="120">
        <v>20000</v>
      </c>
      <c r="D82" s="150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0"/>
      <c r="P82" s="231">
        <v>20000</v>
      </c>
      <c r="Q82" s="151"/>
      <c r="R82" s="151"/>
      <c r="S82" s="151"/>
    </row>
    <row r="83" spans="1:19" ht="14.25" thickBot="1" thickTop="1">
      <c r="A83" s="136"/>
      <c r="B83" s="137" t="s">
        <v>38</v>
      </c>
      <c r="C83" s="138">
        <v>5460000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5460000</v>
      </c>
      <c r="Q83" s="138">
        <f>+Q75</f>
        <v>0</v>
      </c>
      <c r="R83" s="138">
        <f>+R75</f>
        <v>5460000</v>
      </c>
      <c r="S83" s="138">
        <f>+S75</f>
        <v>5460000</v>
      </c>
    </row>
    <row r="84" spans="1:19" ht="80.25" thickBot="1" thickTop="1">
      <c r="A84" s="129" t="s">
        <v>33</v>
      </c>
      <c r="B84" s="130" t="s">
        <v>53</v>
      </c>
      <c r="C84" s="185" t="s">
        <v>85</v>
      </c>
      <c r="D84" s="188" t="s">
        <v>45</v>
      </c>
      <c r="E84" s="188" t="s">
        <v>46</v>
      </c>
      <c r="F84" s="188" t="s">
        <v>13</v>
      </c>
      <c r="G84" s="189" t="s">
        <v>59</v>
      </c>
      <c r="H84" s="189" t="s">
        <v>51</v>
      </c>
      <c r="I84" s="188" t="s">
        <v>40</v>
      </c>
      <c r="J84" s="188" t="s">
        <v>41</v>
      </c>
      <c r="K84" s="188" t="s">
        <v>42</v>
      </c>
      <c r="L84" s="188" t="s">
        <v>43</v>
      </c>
      <c r="M84" s="188" t="s">
        <v>23</v>
      </c>
      <c r="N84" s="188" t="s">
        <v>17</v>
      </c>
      <c r="O84" s="188" t="s">
        <v>47</v>
      </c>
      <c r="P84" s="141" t="s">
        <v>55</v>
      </c>
      <c r="Q84" s="152" t="s">
        <v>81</v>
      </c>
      <c r="R84" s="67" t="s">
        <v>80</v>
      </c>
      <c r="S84" s="67" t="s">
        <v>86</v>
      </c>
    </row>
    <row r="85" spans="1:19" ht="13.5" thickTop="1">
      <c r="A85" s="131">
        <v>3</v>
      </c>
      <c r="B85" s="132" t="s">
        <v>24</v>
      </c>
      <c r="C85" s="133">
        <v>33200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3">
        <v>19600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13600</v>
      </c>
      <c r="P85" s="133"/>
      <c r="Q85" s="133">
        <v>0</v>
      </c>
      <c r="R85" s="133">
        <v>33200</v>
      </c>
      <c r="S85" s="133">
        <v>33200</v>
      </c>
    </row>
    <row r="86" spans="1:19" ht="12.75">
      <c r="A86" s="134">
        <v>31</v>
      </c>
      <c r="B86" s="135" t="s">
        <v>25</v>
      </c>
      <c r="C86" s="120">
        <v>31000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18280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12720</v>
      </c>
      <c r="P86" s="120"/>
      <c r="Q86" s="120">
        <v>0</v>
      </c>
      <c r="R86" s="120">
        <v>31000</v>
      </c>
      <c r="S86" s="120">
        <v>31000</v>
      </c>
    </row>
    <row r="87" spans="1:19" ht="12.75">
      <c r="A87" s="87">
        <v>311</v>
      </c>
      <c r="B87" s="89" t="s">
        <v>87</v>
      </c>
      <c r="C87" s="120">
        <v>25000</v>
      </c>
      <c r="D87" s="120"/>
      <c r="E87" s="120"/>
      <c r="F87" s="120"/>
      <c r="G87" s="120"/>
      <c r="H87" s="120"/>
      <c r="I87" s="120">
        <v>15080</v>
      </c>
      <c r="J87" s="120"/>
      <c r="K87" s="120"/>
      <c r="L87" s="120"/>
      <c r="M87" s="120"/>
      <c r="N87" s="120"/>
      <c r="O87" s="120">
        <v>9920</v>
      </c>
      <c r="P87" s="120"/>
      <c r="Q87" s="120"/>
      <c r="R87" s="120"/>
      <c r="S87" s="120"/>
    </row>
    <row r="88" spans="1:19" ht="12.75">
      <c r="A88" s="87">
        <v>312</v>
      </c>
      <c r="B88" s="89" t="s">
        <v>88</v>
      </c>
      <c r="C88" s="120">
        <v>1500</v>
      </c>
      <c r="D88" s="120"/>
      <c r="E88" s="120"/>
      <c r="F88" s="120"/>
      <c r="G88" s="120"/>
      <c r="H88" s="120"/>
      <c r="I88" s="120">
        <v>800</v>
      </c>
      <c r="J88" s="120"/>
      <c r="K88" s="120"/>
      <c r="L88" s="120"/>
      <c r="M88" s="120"/>
      <c r="N88" s="120"/>
      <c r="O88" s="120">
        <v>700</v>
      </c>
      <c r="P88" s="119"/>
      <c r="Q88" s="119"/>
      <c r="R88" s="119"/>
      <c r="S88" s="119"/>
    </row>
    <row r="89" spans="1:19" ht="12.75">
      <c r="A89" s="87">
        <v>313</v>
      </c>
      <c r="B89" s="89" t="s">
        <v>89</v>
      </c>
      <c r="C89" s="120">
        <v>4500</v>
      </c>
      <c r="D89" s="120"/>
      <c r="E89" s="120"/>
      <c r="F89" s="120"/>
      <c r="G89" s="120"/>
      <c r="H89" s="120"/>
      <c r="I89" s="120">
        <v>2400</v>
      </c>
      <c r="J89" s="120"/>
      <c r="K89" s="120"/>
      <c r="L89" s="120"/>
      <c r="M89" s="120"/>
      <c r="N89" s="120"/>
      <c r="O89" s="120">
        <v>2100</v>
      </c>
      <c r="P89" s="119"/>
      <c r="Q89" s="119"/>
      <c r="R89" s="119"/>
      <c r="S89" s="119"/>
    </row>
    <row r="90" spans="1:19" ht="12.75">
      <c r="A90" s="134">
        <v>32</v>
      </c>
      <c r="B90" s="135" t="s">
        <v>26</v>
      </c>
      <c r="C90" s="120">
        <v>2200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1320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880</v>
      </c>
      <c r="P90" s="120"/>
      <c r="Q90" s="120">
        <v>0</v>
      </c>
      <c r="R90" s="120">
        <v>2200</v>
      </c>
      <c r="S90" s="120">
        <v>2200</v>
      </c>
    </row>
    <row r="91" spans="1:19" ht="13.5" thickBot="1">
      <c r="A91" s="87">
        <v>321</v>
      </c>
      <c r="B91" s="89" t="s">
        <v>90</v>
      </c>
      <c r="C91" s="120">
        <v>1000</v>
      </c>
      <c r="D91" s="120"/>
      <c r="E91" s="120"/>
      <c r="F91" s="120"/>
      <c r="G91" s="120"/>
      <c r="H91" s="120"/>
      <c r="I91" s="120">
        <v>120</v>
      </c>
      <c r="J91" s="120"/>
      <c r="K91" s="120"/>
      <c r="L91" s="120"/>
      <c r="M91" s="120"/>
      <c r="N91" s="120"/>
      <c r="O91" s="120">
        <v>880</v>
      </c>
      <c r="P91" s="120"/>
      <c r="Q91" s="120"/>
      <c r="R91" s="120"/>
      <c r="S91" s="120"/>
    </row>
    <row r="92" spans="1:19" ht="14.25" thickBot="1" thickTop="1">
      <c r="A92" s="136"/>
      <c r="B92" s="137" t="s">
        <v>38</v>
      </c>
      <c r="C92" s="138">
        <f>SUM(D92:P92)</f>
        <v>33200</v>
      </c>
      <c r="D92" s="138">
        <f>+D85</f>
        <v>0</v>
      </c>
      <c r="E92" s="138">
        <f>+E85</f>
        <v>0</v>
      </c>
      <c r="F92" s="138">
        <f aca="true" t="shared" si="2" ref="F92:P92">+F85</f>
        <v>0</v>
      </c>
      <c r="G92" s="138">
        <f t="shared" si="2"/>
        <v>0</v>
      </c>
      <c r="H92" s="138">
        <f t="shared" si="2"/>
        <v>0</v>
      </c>
      <c r="I92" s="138">
        <f t="shared" si="2"/>
        <v>19600</v>
      </c>
      <c r="J92" s="138">
        <f t="shared" si="2"/>
        <v>0</v>
      </c>
      <c r="K92" s="138">
        <f t="shared" si="2"/>
        <v>0</v>
      </c>
      <c r="L92" s="138">
        <f t="shared" si="2"/>
        <v>0</v>
      </c>
      <c r="M92" s="138">
        <f t="shared" si="2"/>
        <v>0</v>
      </c>
      <c r="N92" s="138">
        <f t="shared" si="2"/>
        <v>0</v>
      </c>
      <c r="O92" s="138">
        <f t="shared" si="2"/>
        <v>13600</v>
      </c>
      <c r="P92" s="138">
        <f t="shared" si="2"/>
        <v>0</v>
      </c>
      <c r="Q92" s="138">
        <f>+Q85</f>
        <v>0</v>
      </c>
      <c r="R92" s="138">
        <f>+R85</f>
        <v>33200</v>
      </c>
      <c r="S92" s="138">
        <f>+S85</f>
        <v>33200</v>
      </c>
    </row>
    <row r="93" spans="1:19" ht="13.5" thickTop="1">
      <c r="A93" s="64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64"/>
      <c r="B94" s="127" t="s">
        <v>99</v>
      </c>
      <c r="C94" s="42" t="s">
        <v>52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 t="s">
        <v>100</v>
      </c>
      <c r="O94" s="1"/>
      <c r="P94" s="1"/>
      <c r="Q94" s="1"/>
      <c r="R94" s="1"/>
      <c r="S94" s="1"/>
    </row>
    <row r="95" spans="1:19" ht="12.75">
      <c r="A95" s="64"/>
      <c r="B95"/>
      <c r="C95" s="1"/>
      <c r="D95" s="128"/>
      <c r="E95" s="128"/>
      <c r="F95" s="1"/>
      <c r="G95" s="1"/>
      <c r="H95" s="1"/>
      <c r="I95" s="1"/>
      <c r="J95" s="1"/>
      <c r="K95" s="1"/>
      <c r="L95" s="1"/>
      <c r="M95" s="1"/>
      <c r="N95" s="1" t="s">
        <v>101</v>
      </c>
      <c r="O95" s="1"/>
      <c r="P95" s="1"/>
      <c r="Q95" s="1"/>
      <c r="R95" s="1"/>
      <c r="S95" s="1"/>
    </row>
    <row r="96" spans="1:19" ht="12.75">
      <c r="A96" s="64"/>
      <c r="B96" s="8" t="s">
        <v>83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64"/>
      <c r="B97" s="8" t="s">
        <v>84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64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64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64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64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64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64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64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64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64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64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64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64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64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64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64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64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64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64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64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64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64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64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64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64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64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64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64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64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64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64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64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64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64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64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64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64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64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64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64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64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64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64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64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64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64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64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64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64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64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64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64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64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64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64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64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64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64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64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64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64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64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64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64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64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64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64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64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64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64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64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64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2" max="18" man="1"/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2020-11-09T07:03:53Z</cp:lastPrinted>
  <dcterms:created xsi:type="dcterms:W3CDTF">2013-09-11T11:00:21Z</dcterms:created>
  <dcterms:modified xsi:type="dcterms:W3CDTF">2020-12-21T08:34:42Z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